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M:\My Drive\-   TEMPLATES\"/>
    </mc:Choice>
  </mc:AlternateContent>
  <bookViews>
    <workbookView xWindow="32760" yWindow="32760" windowWidth="28800" windowHeight="12165" tabRatio="701"/>
  </bookViews>
  <sheets>
    <sheet name="Instructions" sheetId="18" r:id="rId1"/>
    <sheet name="Inputs" sheetId="16" r:id="rId2"/>
    <sheet name="Timeline" sheetId="43" r:id="rId3"/>
    <sheet name="Screen A" sheetId="55" r:id="rId4"/>
    <sheet name="Screen B" sheetId="56" r:id="rId5"/>
    <sheet name="Schedule" sheetId="14" r:id="rId6"/>
    <sheet name="Questions" sheetId="12" r:id="rId7"/>
    <sheet name="Scoring" sheetId="1" r:id="rId8"/>
    <sheet name="Recommendation" sheetId="11" r:id="rId9"/>
    <sheet name="Salary Calculator" sheetId="40" r:id="rId10"/>
    <sheet name="Ref Check A" sheetId="37" r:id="rId11"/>
    <sheet name="Ref Check B" sheetId="58" r:id="rId12"/>
  </sheets>
  <definedNames>
    <definedName name="_xlnm._FilterDatabase" localSheetId="3" hidden="1">'Screen A'!$X$1:$X$121</definedName>
    <definedName name="_xlnm._FilterDatabase" localSheetId="4" hidden="1">'Screen B'!$X$1:$X$121</definedName>
    <definedName name="_xlnm.Print_Area" localSheetId="1">Inputs!$B$2:$I$25</definedName>
    <definedName name="_xlnm.Print_Area" localSheetId="0">Instructions!$B$2:$D$12</definedName>
    <definedName name="_xlnm.Print_Area" localSheetId="6">Questions!$B$2:$K$83</definedName>
    <definedName name="_xlnm.Print_Area" localSheetId="8">Recommendation!$C$2:$P$36</definedName>
    <definedName name="_xlnm.Print_Area" localSheetId="9">'Salary Calculator'!$B$1:$H$43</definedName>
    <definedName name="_xlnm.Print_Area" localSheetId="5">Schedule!$B$2:$F$31</definedName>
    <definedName name="_xlnm.Print_Area" localSheetId="7">Scoring!$B$1:$Q$139</definedName>
    <definedName name="_xlnm.Print_Area" localSheetId="3">'Screen A'!$C$2:$AB$105</definedName>
    <definedName name="_xlnm.Print_Area" localSheetId="4">'Screen B'!$C$2:$AB$105</definedName>
    <definedName name="_xlnm.Print_Area" localSheetId="2">Timeline!$B$2:$DB$17</definedName>
    <definedName name="_xlnm.Print_Titles" localSheetId="5">Schedule!$2:$3</definedName>
    <definedName name="_xlnm.Print_Titles" localSheetId="7">Scoring!$1:$4</definedName>
    <definedName name="_xlnm.Print_Titles" localSheetId="3">'Screen A'!$2:$5</definedName>
    <definedName name="_xlnm.Print_Titles" localSheetId="4">'Screen B'!$2:$5</definedName>
    <definedName name="_xlnm.Print_Titles" localSheetId="2">Timeline!$B:$F</definedName>
  </definedNames>
  <calcPr calcId="162913"/>
</workbook>
</file>

<file path=xl/calcChain.xml><?xml version="1.0" encoding="utf-8"?>
<calcChain xmlns="http://schemas.openxmlformats.org/spreadsheetml/2006/main">
  <c r="B2" i="58" l="1"/>
  <c r="B21" i="58" s="1"/>
  <c r="C65" i="12"/>
  <c r="C62" i="12"/>
  <c r="S8" i="56"/>
  <c r="S9" i="56"/>
  <c r="S10" i="56"/>
  <c r="S11" i="56"/>
  <c r="S12" i="56"/>
  <c r="S13" i="56"/>
  <c r="S14" i="56"/>
  <c r="S15" i="56"/>
  <c r="S16" i="56"/>
  <c r="S17" i="56"/>
  <c r="S18" i="56"/>
  <c r="S19" i="56"/>
  <c r="S20" i="56"/>
  <c r="S21" i="56"/>
  <c r="S22" i="56"/>
  <c r="S23" i="56"/>
  <c r="S24" i="56"/>
  <c r="S25" i="56"/>
  <c r="S26" i="56"/>
  <c r="S27" i="56"/>
  <c r="S28" i="56"/>
  <c r="S29" i="56"/>
  <c r="S30" i="56"/>
  <c r="S31" i="56"/>
  <c r="S32" i="56"/>
  <c r="S33" i="56"/>
  <c r="S34" i="56"/>
  <c r="S35" i="56"/>
  <c r="S36" i="56"/>
  <c r="S37" i="56"/>
  <c r="S38" i="56"/>
  <c r="S39" i="56"/>
  <c r="S40" i="56"/>
  <c r="S41" i="56"/>
  <c r="S42" i="56"/>
  <c r="S43" i="56"/>
  <c r="S44" i="56"/>
  <c r="S45" i="56"/>
  <c r="S46" i="56"/>
  <c r="S47" i="56"/>
  <c r="S48" i="56"/>
  <c r="S49" i="56"/>
  <c r="S50" i="56"/>
  <c r="S51" i="56"/>
  <c r="S52" i="56"/>
  <c r="S53" i="56"/>
  <c r="S54" i="56"/>
  <c r="S55" i="56"/>
  <c r="S56" i="56"/>
  <c r="S57" i="56"/>
  <c r="S58" i="56"/>
  <c r="S59" i="56"/>
  <c r="S60" i="56"/>
  <c r="S61" i="56"/>
  <c r="S62" i="56"/>
  <c r="S63" i="56"/>
  <c r="S64" i="56"/>
  <c r="S65" i="56"/>
  <c r="S66" i="56"/>
  <c r="S67" i="56"/>
  <c r="S68" i="56"/>
  <c r="S69" i="56"/>
  <c r="S70" i="56"/>
  <c r="S71" i="56"/>
  <c r="S72" i="56"/>
  <c r="S73" i="56"/>
  <c r="S74" i="56"/>
  <c r="S75" i="56"/>
  <c r="S76" i="56"/>
  <c r="S77" i="56"/>
  <c r="S78" i="56"/>
  <c r="S79" i="56"/>
  <c r="S80" i="56"/>
  <c r="S81" i="56"/>
  <c r="S82" i="56"/>
  <c r="S83" i="56"/>
  <c r="S84" i="56"/>
  <c r="S85" i="56"/>
  <c r="S86" i="56"/>
  <c r="S87" i="56"/>
  <c r="S88" i="56"/>
  <c r="S89" i="56"/>
  <c r="S90" i="56"/>
  <c r="S91" i="56"/>
  <c r="S92" i="56"/>
  <c r="S93" i="56"/>
  <c r="S94" i="56"/>
  <c r="S95" i="56"/>
  <c r="S96" i="56"/>
  <c r="S97" i="56"/>
  <c r="S98" i="56"/>
  <c r="S99" i="56"/>
  <c r="S100" i="56"/>
  <c r="S101" i="56"/>
  <c r="S102" i="56"/>
  <c r="S103" i="56"/>
  <c r="S104" i="56"/>
  <c r="S105" i="56"/>
  <c r="S9" i="55"/>
  <c r="S10" i="55"/>
  <c r="S11" i="55"/>
  <c r="S12" i="55"/>
  <c r="S13" i="55"/>
  <c r="S14" i="55"/>
  <c r="S15" i="55"/>
  <c r="S16" i="55"/>
  <c r="S17" i="55"/>
  <c r="S18" i="55"/>
  <c r="S19" i="55"/>
  <c r="S20" i="55"/>
  <c r="S21" i="55"/>
  <c r="S22" i="55"/>
  <c r="S23" i="55"/>
  <c r="S24" i="55"/>
  <c r="S25" i="55"/>
  <c r="S26" i="55"/>
  <c r="S27" i="55"/>
  <c r="S28" i="55"/>
  <c r="S29" i="55"/>
  <c r="S30" i="55"/>
  <c r="S31" i="55"/>
  <c r="S32" i="55"/>
  <c r="S33" i="55"/>
  <c r="S34" i="55"/>
  <c r="S35" i="55"/>
  <c r="S36" i="55"/>
  <c r="S37" i="55"/>
  <c r="S38" i="55"/>
  <c r="S39" i="55"/>
  <c r="S40" i="55"/>
  <c r="S41" i="55"/>
  <c r="S42" i="55"/>
  <c r="S43" i="55"/>
  <c r="S44" i="55"/>
  <c r="S45" i="55"/>
  <c r="S46" i="55"/>
  <c r="S47" i="55"/>
  <c r="S48" i="55"/>
  <c r="S49" i="55"/>
  <c r="S50" i="55"/>
  <c r="S51" i="55"/>
  <c r="S52" i="55"/>
  <c r="S53" i="55"/>
  <c r="S54" i="55"/>
  <c r="S55" i="55"/>
  <c r="S56" i="55"/>
  <c r="S57" i="55"/>
  <c r="S58" i="55"/>
  <c r="S59" i="55"/>
  <c r="S60" i="55"/>
  <c r="S61" i="55"/>
  <c r="S62" i="55"/>
  <c r="S63" i="55"/>
  <c r="S64" i="55"/>
  <c r="S65" i="55"/>
  <c r="S66" i="55"/>
  <c r="S67" i="55"/>
  <c r="S68" i="55"/>
  <c r="S69" i="55"/>
  <c r="S70" i="55"/>
  <c r="S71" i="55"/>
  <c r="S72" i="55"/>
  <c r="S73" i="55"/>
  <c r="S74" i="55"/>
  <c r="S75" i="55"/>
  <c r="S76" i="55"/>
  <c r="S77" i="55"/>
  <c r="S78" i="55"/>
  <c r="S79" i="55"/>
  <c r="S80" i="55"/>
  <c r="S81" i="55"/>
  <c r="S82" i="55"/>
  <c r="S83" i="55"/>
  <c r="S84" i="55"/>
  <c r="S85" i="55"/>
  <c r="S86" i="55"/>
  <c r="S87" i="55"/>
  <c r="S88" i="55"/>
  <c r="S89" i="55"/>
  <c r="S90" i="55"/>
  <c r="S91" i="55"/>
  <c r="S92" i="55"/>
  <c r="S93" i="55"/>
  <c r="S94" i="55"/>
  <c r="S95" i="55"/>
  <c r="S96" i="55"/>
  <c r="S97" i="55"/>
  <c r="S98" i="55"/>
  <c r="S99" i="55"/>
  <c r="S100" i="55"/>
  <c r="S101" i="55"/>
  <c r="S102" i="55"/>
  <c r="S103" i="55"/>
  <c r="S104" i="55"/>
  <c r="S105" i="55"/>
  <c r="W5" i="56"/>
  <c r="H5" i="56"/>
  <c r="I5" i="56"/>
  <c r="J5" i="56"/>
  <c r="K5" i="56"/>
  <c r="L5" i="56"/>
  <c r="M5" i="56"/>
  <c r="N5" i="56"/>
  <c r="O5" i="56"/>
  <c r="P5" i="56"/>
  <c r="Q5" i="56"/>
  <c r="R5" i="56"/>
  <c r="G5" i="56"/>
  <c r="H4" i="56"/>
  <c r="I4" i="56"/>
  <c r="J4" i="56"/>
  <c r="K4" i="56"/>
  <c r="L4" i="56"/>
  <c r="M4" i="56"/>
  <c r="N4" i="56"/>
  <c r="O4" i="56"/>
  <c r="P4" i="56"/>
  <c r="Q4" i="56"/>
  <c r="R4" i="56"/>
  <c r="G4" i="56"/>
  <c r="K3" i="56"/>
  <c r="O3" i="56"/>
  <c r="G3" i="56"/>
  <c r="D5" i="56"/>
  <c r="D3" i="56"/>
  <c r="B14" i="1" l="1"/>
  <c r="B23" i="1"/>
  <c r="B32" i="1"/>
  <c r="B41" i="1"/>
  <c r="B50" i="1"/>
  <c r="B59" i="1"/>
  <c r="B68" i="1"/>
  <c r="B77" i="1"/>
  <c r="B86" i="1"/>
  <c r="B95" i="1"/>
  <c r="B104" i="1"/>
  <c r="B113" i="1"/>
  <c r="N96" i="1"/>
  <c r="N98" i="1"/>
  <c r="E16" i="11" s="1"/>
  <c r="N100" i="1"/>
  <c r="F16" i="11" s="1"/>
  <c r="N102" i="1"/>
  <c r="N105" i="1"/>
  <c r="N107" i="1"/>
  <c r="N109" i="1"/>
  <c r="F17" i="11" s="1"/>
  <c r="N111" i="1"/>
  <c r="N114" i="1"/>
  <c r="D18" i="11"/>
  <c r="N116" i="1"/>
  <c r="E18" i="11" s="1"/>
  <c r="N118" i="1"/>
  <c r="N120" i="1"/>
  <c r="G18" i="11" s="1"/>
  <c r="B122" i="1"/>
  <c r="N123" i="1"/>
  <c r="D19" i="11" s="1"/>
  <c r="N125" i="1"/>
  <c r="N127" i="1"/>
  <c r="F19" i="11" s="1"/>
  <c r="N129" i="1"/>
  <c r="G19" i="11" s="1"/>
  <c r="B131" i="1"/>
  <c r="N132" i="1"/>
  <c r="D20" i="11" s="1"/>
  <c r="N134" i="1"/>
  <c r="E20" i="11" s="1"/>
  <c r="N136" i="1"/>
  <c r="F20" i="11"/>
  <c r="N138" i="1"/>
  <c r="B140" i="1"/>
  <c r="N141" i="1"/>
  <c r="D21" i="11" s="1"/>
  <c r="N143" i="1"/>
  <c r="E21" i="11" s="1"/>
  <c r="N145" i="1"/>
  <c r="N147" i="1"/>
  <c r="G21" i="11" s="1"/>
  <c r="B149" i="1"/>
  <c r="N150" i="1"/>
  <c r="D22" i="11" s="1"/>
  <c r="N152" i="1"/>
  <c r="N154" i="1"/>
  <c r="N156" i="1"/>
  <c r="G22" i="11" s="1"/>
  <c r="B158" i="1"/>
  <c r="N159" i="1"/>
  <c r="N161" i="1"/>
  <c r="N163" i="1"/>
  <c r="F23" i="11" s="1"/>
  <c r="N165" i="1"/>
  <c r="G23" i="11" s="1"/>
  <c r="B167" i="1"/>
  <c r="N168" i="1"/>
  <c r="D24" i="11" s="1"/>
  <c r="N170" i="1"/>
  <c r="E24" i="11" s="1"/>
  <c r="N172" i="1"/>
  <c r="F24" i="11" s="1"/>
  <c r="N174" i="1"/>
  <c r="G24" i="11" s="1"/>
  <c r="B176" i="1"/>
  <c r="N177" i="1"/>
  <c r="D25" i="11" s="1"/>
  <c r="N179" i="1"/>
  <c r="E25" i="11" s="1"/>
  <c r="N181" i="1"/>
  <c r="F25" i="11" s="1"/>
  <c r="N183" i="1"/>
  <c r="G25" i="11" s="1"/>
  <c r="V105" i="56"/>
  <c r="X105" i="56" s="1"/>
  <c r="V104" i="56"/>
  <c r="X104" i="56" s="1"/>
  <c r="V103" i="56"/>
  <c r="X103" i="56" s="1"/>
  <c r="V102" i="56"/>
  <c r="X102" i="56" s="1"/>
  <c r="V101" i="56"/>
  <c r="X101" i="56" s="1"/>
  <c r="V100" i="56"/>
  <c r="X100" i="56" s="1"/>
  <c r="V99" i="56"/>
  <c r="X99" i="56" s="1"/>
  <c r="V98" i="56"/>
  <c r="X98" i="56" s="1"/>
  <c r="V97" i="56"/>
  <c r="X97" i="56" s="1"/>
  <c r="V96" i="56"/>
  <c r="X96" i="56" s="1"/>
  <c r="V95" i="56"/>
  <c r="X95" i="56" s="1"/>
  <c r="V94" i="56"/>
  <c r="X94" i="56" s="1"/>
  <c r="V93" i="56"/>
  <c r="X93" i="56" s="1"/>
  <c r="V92" i="56"/>
  <c r="X92" i="56" s="1"/>
  <c r="V91" i="56"/>
  <c r="X91" i="56" s="1"/>
  <c r="V90" i="56"/>
  <c r="X90" i="56" s="1"/>
  <c r="V89" i="56"/>
  <c r="X89" i="56" s="1"/>
  <c r="V88" i="56"/>
  <c r="X88" i="56" s="1"/>
  <c r="V87" i="56"/>
  <c r="X87" i="56" s="1"/>
  <c r="V86" i="56"/>
  <c r="X86" i="56" s="1"/>
  <c r="V85" i="56"/>
  <c r="X85" i="56" s="1"/>
  <c r="V84" i="56"/>
  <c r="X84" i="56" s="1"/>
  <c r="V83" i="56"/>
  <c r="X83" i="56" s="1"/>
  <c r="V82" i="56"/>
  <c r="X82" i="56" s="1"/>
  <c r="V81" i="56"/>
  <c r="X81" i="56" s="1"/>
  <c r="V80" i="56"/>
  <c r="X80" i="56" s="1"/>
  <c r="V79" i="56"/>
  <c r="X79" i="56" s="1"/>
  <c r="V78" i="56"/>
  <c r="X78" i="56" s="1"/>
  <c r="V77" i="56"/>
  <c r="X77" i="56" s="1"/>
  <c r="V76" i="56"/>
  <c r="X76" i="56" s="1"/>
  <c r="V75" i="56"/>
  <c r="X75" i="56" s="1"/>
  <c r="V74" i="56"/>
  <c r="X74" i="56" s="1"/>
  <c r="V73" i="56"/>
  <c r="X73" i="56" s="1"/>
  <c r="V72" i="56"/>
  <c r="X72" i="56" s="1"/>
  <c r="V71" i="56"/>
  <c r="X71" i="56" s="1"/>
  <c r="V70" i="56"/>
  <c r="X70" i="56"/>
  <c r="V69" i="56"/>
  <c r="X69" i="56" s="1"/>
  <c r="V68" i="56"/>
  <c r="X68" i="56" s="1"/>
  <c r="V67" i="56"/>
  <c r="X67" i="56" s="1"/>
  <c r="V66" i="56"/>
  <c r="X66" i="56" s="1"/>
  <c r="V65" i="56"/>
  <c r="X65" i="56" s="1"/>
  <c r="V64" i="56"/>
  <c r="X64" i="56" s="1"/>
  <c r="V63" i="56"/>
  <c r="X63" i="56"/>
  <c r="V62" i="56"/>
  <c r="X62" i="56" s="1"/>
  <c r="V61" i="56"/>
  <c r="X61" i="56" s="1"/>
  <c r="V60" i="56"/>
  <c r="X60" i="56" s="1"/>
  <c r="V59" i="56"/>
  <c r="X59" i="56" s="1"/>
  <c r="V58" i="56"/>
  <c r="X58" i="56" s="1"/>
  <c r="V57" i="56"/>
  <c r="X57" i="56" s="1"/>
  <c r="V56" i="56"/>
  <c r="X56" i="56" s="1"/>
  <c r="V55" i="56"/>
  <c r="X55" i="56" s="1"/>
  <c r="V54" i="56"/>
  <c r="X54" i="56" s="1"/>
  <c r="V53" i="56"/>
  <c r="X53" i="56" s="1"/>
  <c r="V52" i="56"/>
  <c r="X52" i="56" s="1"/>
  <c r="V51" i="56"/>
  <c r="X51" i="56" s="1"/>
  <c r="V50" i="56"/>
  <c r="X50" i="56" s="1"/>
  <c r="V49" i="56"/>
  <c r="X49" i="56" s="1"/>
  <c r="V48" i="56"/>
  <c r="X48" i="56" s="1"/>
  <c r="V47" i="56"/>
  <c r="X47" i="56" s="1"/>
  <c r="V46" i="56"/>
  <c r="X46" i="56" s="1"/>
  <c r="V45" i="56"/>
  <c r="X45" i="56" s="1"/>
  <c r="V44" i="56"/>
  <c r="X44" i="56" s="1"/>
  <c r="V43" i="56"/>
  <c r="X43" i="56" s="1"/>
  <c r="V42" i="56"/>
  <c r="X42" i="56" s="1"/>
  <c r="V41" i="56"/>
  <c r="X41" i="56" s="1"/>
  <c r="V40" i="56"/>
  <c r="X40" i="56" s="1"/>
  <c r="V39" i="56"/>
  <c r="X39" i="56" s="1"/>
  <c r="V38" i="56"/>
  <c r="X38" i="56" s="1"/>
  <c r="V37" i="56"/>
  <c r="X37" i="56" s="1"/>
  <c r="V36" i="56"/>
  <c r="X36" i="56" s="1"/>
  <c r="V35" i="56"/>
  <c r="X35" i="56" s="1"/>
  <c r="V34" i="56"/>
  <c r="X34" i="56" s="1"/>
  <c r="V33" i="56"/>
  <c r="X33" i="56" s="1"/>
  <c r="V32" i="56"/>
  <c r="X32" i="56" s="1"/>
  <c r="V31" i="56"/>
  <c r="X31" i="56" s="1"/>
  <c r="V30" i="56"/>
  <c r="X30" i="56" s="1"/>
  <c r="V29" i="56"/>
  <c r="X29" i="56" s="1"/>
  <c r="V28" i="56"/>
  <c r="X28" i="56" s="1"/>
  <c r="V27" i="56"/>
  <c r="X27" i="56" s="1"/>
  <c r="V26" i="56"/>
  <c r="X26" i="56" s="1"/>
  <c r="V25" i="56"/>
  <c r="X25" i="56" s="1"/>
  <c r="V24" i="56"/>
  <c r="X24" i="56" s="1"/>
  <c r="V23" i="56"/>
  <c r="X23" i="56" s="1"/>
  <c r="V22" i="56"/>
  <c r="X22" i="56" s="1"/>
  <c r="V21" i="56"/>
  <c r="X21" i="56" s="1"/>
  <c r="V20" i="56"/>
  <c r="X20" i="56" s="1"/>
  <c r="V19" i="56"/>
  <c r="X19" i="56" s="1"/>
  <c r="V18" i="56"/>
  <c r="X18" i="56" s="1"/>
  <c r="V17" i="56"/>
  <c r="X17" i="56" s="1"/>
  <c r="V16" i="56"/>
  <c r="X16" i="56" s="1"/>
  <c r="V15" i="56"/>
  <c r="X15" i="56" s="1"/>
  <c r="V14" i="56"/>
  <c r="X14" i="56" s="1"/>
  <c r="V13" i="56"/>
  <c r="X13" i="56" s="1"/>
  <c r="V12" i="56"/>
  <c r="X12" i="56" s="1"/>
  <c r="V11" i="56"/>
  <c r="X11" i="56" s="1"/>
  <c r="V10" i="56"/>
  <c r="X10" i="56" s="1"/>
  <c r="V9" i="56"/>
  <c r="X9" i="56" s="1"/>
  <c r="V8" i="56"/>
  <c r="X8" i="56" s="1"/>
  <c r="S7" i="56"/>
  <c r="V7" i="56" s="1"/>
  <c r="X7" i="56" s="1"/>
  <c r="S6" i="56"/>
  <c r="V6" i="56" s="1"/>
  <c r="X6" i="56" s="1"/>
  <c r="S5" i="56"/>
  <c r="U5" i="56" s="1"/>
  <c r="Z3" i="56"/>
  <c r="B2" i="56"/>
  <c r="C7" i="11"/>
  <c r="C8" i="11"/>
  <c r="C9" i="11"/>
  <c r="C10" i="11"/>
  <c r="C11" i="11"/>
  <c r="C12" i="11"/>
  <c r="C13" i="11"/>
  <c r="C14" i="11"/>
  <c r="C15" i="11"/>
  <c r="C16" i="11"/>
  <c r="C17" i="11"/>
  <c r="C18" i="11"/>
  <c r="Z3" i="55"/>
  <c r="S6" i="55"/>
  <c r="V6" i="55" s="1"/>
  <c r="X6" i="55" s="1"/>
  <c r="S7" i="55"/>
  <c r="V7" i="55" s="1"/>
  <c r="X7" i="55" s="1"/>
  <c r="S8" i="55"/>
  <c r="V8" i="55" s="1"/>
  <c r="X8" i="55" s="1"/>
  <c r="V9" i="55"/>
  <c r="X9" i="55" s="1"/>
  <c r="V10" i="55"/>
  <c r="X10" i="55" s="1"/>
  <c r="V11" i="55"/>
  <c r="X11" i="55" s="1"/>
  <c r="V12" i="55"/>
  <c r="X12" i="55" s="1"/>
  <c r="V13" i="55"/>
  <c r="X13" i="55" s="1"/>
  <c r="V14" i="55"/>
  <c r="X14" i="55" s="1"/>
  <c r="V15" i="55"/>
  <c r="X15" i="55" s="1"/>
  <c r="V16" i="55"/>
  <c r="X16" i="55" s="1"/>
  <c r="V17" i="55"/>
  <c r="X17" i="55" s="1"/>
  <c r="V18" i="55"/>
  <c r="X18" i="55" s="1"/>
  <c r="V19" i="55"/>
  <c r="X19" i="55" s="1"/>
  <c r="V20" i="55"/>
  <c r="X20" i="55" s="1"/>
  <c r="V21" i="55"/>
  <c r="X21" i="55" s="1"/>
  <c r="V22" i="55"/>
  <c r="X22" i="55" s="1"/>
  <c r="V23" i="55"/>
  <c r="X23" i="55" s="1"/>
  <c r="V24" i="55"/>
  <c r="X24" i="55" s="1"/>
  <c r="V25" i="55"/>
  <c r="X25" i="55" s="1"/>
  <c r="V26" i="55"/>
  <c r="X26" i="55" s="1"/>
  <c r="V27" i="55"/>
  <c r="X27" i="55" s="1"/>
  <c r="V28" i="55"/>
  <c r="X28" i="55" s="1"/>
  <c r="V29" i="55"/>
  <c r="X29" i="55" s="1"/>
  <c r="V30" i="55"/>
  <c r="X30" i="55" s="1"/>
  <c r="V31" i="55"/>
  <c r="X31" i="55" s="1"/>
  <c r="V32" i="55"/>
  <c r="X32" i="55" s="1"/>
  <c r="V33" i="55"/>
  <c r="X33" i="55" s="1"/>
  <c r="V34" i="55"/>
  <c r="X34" i="55" s="1"/>
  <c r="V35" i="55"/>
  <c r="X35" i="55" s="1"/>
  <c r="V36" i="55"/>
  <c r="X36" i="55" s="1"/>
  <c r="V37" i="55"/>
  <c r="X37" i="55" s="1"/>
  <c r="V38" i="55"/>
  <c r="X38" i="55" s="1"/>
  <c r="V39" i="55"/>
  <c r="X39" i="55" s="1"/>
  <c r="V40" i="55"/>
  <c r="X40" i="55" s="1"/>
  <c r="V41" i="55"/>
  <c r="X41" i="55" s="1"/>
  <c r="V42" i="55"/>
  <c r="X42" i="55" s="1"/>
  <c r="V43" i="55"/>
  <c r="X43" i="55" s="1"/>
  <c r="V44" i="55"/>
  <c r="X44" i="55" s="1"/>
  <c r="V45" i="55"/>
  <c r="X45" i="55" s="1"/>
  <c r="V46" i="55"/>
  <c r="X46" i="55" s="1"/>
  <c r="V47" i="55"/>
  <c r="X47" i="55" s="1"/>
  <c r="V48" i="55"/>
  <c r="X48" i="55" s="1"/>
  <c r="V49" i="55"/>
  <c r="X49" i="55" s="1"/>
  <c r="V50" i="55"/>
  <c r="X50" i="55" s="1"/>
  <c r="V51" i="55"/>
  <c r="X51" i="55" s="1"/>
  <c r="V52" i="55"/>
  <c r="X52" i="55" s="1"/>
  <c r="V53" i="55"/>
  <c r="X53" i="55" s="1"/>
  <c r="V54" i="55"/>
  <c r="X54" i="55" s="1"/>
  <c r="V55" i="55"/>
  <c r="X55" i="55" s="1"/>
  <c r="V56" i="55"/>
  <c r="X56" i="55"/>
  <c r="V57" i="55"/>
  <c r="X57" i="55" s="1"/>
  <c r="V58" i="55"/>
  <c r="X58" i="55" s="1"/>
  <c r="V59" i="55"/>
  <c r="X59" i="55" s="1"/>
  <c r="V60" i="55"/>
  <c r="X60" i="55" s="1"/>
  <c r="V61" i="55"/>
  <c r="X61" i="55" s="1"/>
  <c r="V62" i="55"/>
  <c r="X62" i="55" s="1"/>
  <c r="V63" i="55"/>
  <c r="X63" i="55" s="1"/>
  <c r="V64" i="55"/>
  <c r="X64" i="55" s="1"/>
  <c r="V65" i="55"/>
  <c r="X65" i="55" s="1"/>
  <c r="V66" i="55"/>
  <c r="X66" i="55" s="1"/>
  <c r="V67" i="55"/>
  <c r="X67" i="55" s="1"/>
  <c r="V68" i="55"/>
  <c r="X68" i="55" s="1"/>
  <c r="V69" i="55"/>
  <c r="X69" i="55" s="1"/>
  <c r="V70" i="55"/>
  <c r="X70" i="55" s="1"/>
  <c r="V71" i="55"/>
  <c r="X71" i="55" s="1"/>
  <c r="V72" i="55"/>
  <c r="X72" i="55" s="1"/>
  <c r="V73" i="55"/>
  <c r="X73" i="55" s="1"/>
  <c r="V74" i="55"/>
  <c r="X74" i="55" s="1"/>
  <c r="V75" i="55"/>
  <c r="X75" i="55" s="1"/>
  <c r="V76" i="55"/>
  <c r="X76" i="55" s="1"/>
  <c r="V77" i="55"/>
  <c r="X77" i="55" s="1"/>
  <c r="V78" i="55"/>
  <c r="X78" i="55" s="1"/>
  <c r="V79" i="55"/>
  <c r="X79" i="55" s="1"/>
  <c r="V80" i="55"/>
  <c r="X80" i="55"/>
  <c r="V81" i="55"/>
  <c r="X81" i="55" s="1"/>
  <c r="V82" i="55"/>
  <c r="X82" i="55" s="1"/>
  <c r="V83" i="55"/>
  <c r="X83" i="55" s="1"/>
  <c r="V84" i="55"/>
  <c r="X84" i="55" s="1"/>
  <c r="V85" i="55"/>
  <c r="X85" i="55" s="1"/>
  <c r="V86" i="55"/>
  <c r="X86" i="55" s="1"/>
  <c r="V87" i="55"/>
  <c r="X87" i="55" s="1"/>
  <c r="V88" i="55"/>
  <c r="X88" i="55" s="1"/>
  <c r="V89" i="55"/>
  <c r="X89" i="55" s="1"/>
  <c r="V90" i="55"/>
  <c r="X90" i="55" s="1"/>
  <c r="V91" i="55"/>
  <c r="X91" i="55" s="1"/>
  <c r="V92" i="55"/>
  <c r="X92" i="55" s="1"/>
  <c r="V93" i="55"/>
  <c r="X93" i="55" s="1"/>
  <c r="V94" i="55"/>
  <c r="X94" i="55" s="1"/>
  <c r="V95" i="55"/>
  <c r="X95" i="55" s="1"/>
  <c r="V96" i="55"/>
  <c r="X96" i="55" s="1"/>
  <c r="V97" i="55"/>
  <c r="X97" i="55" s="1"/>
  <c r="V98" i="55"/>
  <c r="X98" i="55" s="1"/>
  <c r="V99" i="55"/>
  <c r="X99" i="55" s="1"/>
  <c r="V100" i="55"/>
  <c r="X100" i="55" s="1"/>
  <c r="V101" i="55"/>
  <c r="X101" i="55" s="1"/>
  <c r="V102" i="55"/>
  <c r="X102" i="55" s="1"/>
  <c r="V103" i="55"/>
  <c r="X103" i="55" s="1"/>
  <c r="V104" i="55"/>
  <c r="X104" i="55" s="1"/>
  <c r="V105" i="55"/>
  <c r="X105" i="55" s="1"/>
  <c r="D3" i="1"/>
  <c r="D4" i="1" s="1"/>
  <c r="D126" i="1" s="1"/>
  <c r="E3" i="1"/>
  <c r="E4" i="1" s="1"/>
  <c r="E115" i="1" s="1"/>
  <c r="F3" i="1"/>
  <c r="F4" i="1" s="1"/>
  <c r="F153" i="1" s="1"/>
  <c r="G3" i="1"/>
  <c r="G4" i="1" s="1"/>
  <c r="H3" i="1"/>
  <c r="H4" i="1" s="1"/>
  <c r="I3" i="1"/>
  <c r="I4" i="1" s="1"/>
  <c r="I103" i="1" s="1"/>
  <c r="J3" i="1"/>
  <c r="J4" i="1" s="1"/>
  <c r="J106" i="1" s="1"/>
  <c r="K3" i="1"/>
  <c r="K4" i="1" s="1"/>
  <c r="L3" i="1"/>
  <c r="L4" i="1" s="1"/>
  <c r="L101" i="1" s="1"/>
  <c r="M3" i="1"/>
  <c r="M4" i="1" s="1"/>
  <c r="M128" i="1" s="1"/>
  <c r="E23" i="11"/>
  <c r="F22" i="11"/>
  <c r="E22" i="11"/>
  <c r="F21" i="11"/>
  <c r="G20" i="11"/>
  <c r="C19" i="11"/>
  <c r="C20" i="11"/>
  <c r="C21" i="11"/>
  <c r="C22" i="11"/>
  <c r="C23" i="11"/>
  <c r="C24" i="11"/>
  <c r="C25" i="11"/>
  <c r="B12" i="1"/>
  <c r="B21" i="1" s="1"/>
  <c r="B30" i="1" s="1"/>
  <c r="B39" i="1" s="1"/>
  <c r="B48" i="1" s="1"/>
  <c r="B57" i="1" s="1"/>
  <c r="B66" i="1" s="1"/>
  <c r="B75" i="1" s="1"/>
  <c r="B84" i="1" s="1"/>
  <c r="B93" i="1" s="1"/>
  <c r="B102" i="1" s="1"/>
  <c r="B111" i="1" s="1"/>
  <c r="B120" i="1" s="1"/>
  <c r="B129" i="1" s="1"/>
  <c r="B138" i="1" s="1"/>
  <c r="B147" i="1" s="1"/>
  <c r="B156" i="1" s="1"/>
  <c r="B165" i="1" s="1"/>
  <c r="B174" i="1" s="1"/>
  <c r="B183" i="1" s="1"/>
  <c r="B10" i="1"/>
  <c r="B19" i="1"/>
  <c r="B28" i="1" s="1"/>
  <c r="B37" i="1" s="1"/>
  <c r="B46" i="1" s="1"/>
  <c r="B55" i="1" s="1"/>
  <c r="B64" i="1" s="1"/>
  <c r="B73" i="1" s="1"/>
  <c r="B82" i="1" s="1"/>
  <c r="B91" i="1" s="1"/>
  <c r="B100" i="1" s="1"/>
  <c r="B109" i="1" s="1"/>
  <c r="B118" i="1" s="1"/>
  <c r="B127" i="1" s="1"/>
  <c r="B136" i="1" s="1"/>
  <c r="B145" i="1" s="1"/>
  <c r="B154" i="1" s="1"/>
  <c r="B163" i="1" s="1"/>
  <c r="B172" i="1" s="1"/>
  <c r="B181" i="1" s="1"/>
  <c r="B8" i="1"/>
  <c r="B17" i="1" s="1"/>
  <c r="B26" i="1" s="1"/>
  <c r="B35" i="1" s="1"/>
  <c r="B44" i="1" s="1"/>
  <c r="B53" i="1" s="1"/>
  <c r="B62" i="1" s="1"/>
  <c r="B71" i="1" s="1"/>
  <c r="B80" i="1" s="1"/>
  <c r="B89" i="1" s="1"/>
  <c r="B98" i="1" s="1"/>
  <c r="B107" i="1" s="1"/>
  <c r="B116" i="1" s="1"/>
  <c r="B125" i="1" s="1"/>
  <c r="B134" i="1" s="1"/>
  <c r="B143" i="1" s="1"/>
  <c r="B152" i="1" s="1"/>
  <c r="B161" i="1" s="1"/>
  <c r="B170" i="1" s="1"/>
  <c r="B179" i="1" s="1"/>
  <c r="B6" i="1"/>
  <c r="B15" i="1" s="1"/>
  <c r="B24" i="1" s="1"/>
  <c r="B33" i="1" s="1"/>
  <c r="B42" i="1" s="1"/>
  <c r="B51" i="1" s="1"/>
  <c r="B60" i="1" s="1"/>
  <c r="B69" i="1" s="1"/>
  <c r="B78" i="1" s="1"/>
  <c r="B87" i="1" s="1"/>
  <c r="B96" i="1" s="1"/>
  <c r="B105" i="1" s="1"/>
  <c r="B114" i="1" s="1"/>
  <c r="B123" i="1" s="1"/>
  <c r="B132" i="1" s="1"/>
  <c r="B141" i="1" s="1"/>
  <c r="B150" i="1" s="1"/>
  <c r="B159" i="1" s="1"/>
  <c r="B168" i="1" s="1"/>
  <c r="B177" i="1" s="1"/>
  <c r="F18" i="11"/>
  <c r="N93" i="1"/>
  <c r="G15" i="11" s="1"/>
  <c r="N91" i="1"/>
  <c r="F15" i="11" s="1"/>
  <c r="N89" i="1"/>
  <c r="E15" i="11" s="1"/>
  <c r="N87" i="1"/>
  <c r="N84" i="1"/>
  <c r="G14" i="11" s="1"/>
  <c r="N82" i="1"/>
  <c r="F14" i="11" s="1"/>
  <c r="N80" i="1"/>
  <c r="E14" i="11" s="1"/>
  <c r="N78" i="1"/>
  <c r="N75" i="1"/>
  <c r="G13" i="11" s="1"/>
  <c r="N73" i="1"/>
  <c r="F13" i="11" s="1"/>
  <c r="N71" i="1"/>
  <c r="E13" i="11" s="1"/>
  <c r="N69" i="1"/>
  <c r="D13" i="11" s="1"/>
  <c r="N66" i="1"/>
  <c r="N64" i="1"/>
  <c r="F12" i="11" s="1"/>
  <c r="N62" i="1"/>
  <c r="E12" i="11" s="1"/>
  <c r="N60" i="1"/>
  <c r="N57" i="1"/>
  <c r="G11" i="11" s="1"/>
  <c r="N55" i="1"/>
  <c r="F11" i="11" s="1"/>
  <c r="N53" i="1"/>
  <c r="E11" i="11" s="1"/>
  <c r="N51" i="1"/>
  <c r="D11" i="11" s="1"/>
  <c r="N48" i="1"/>
  <c r="G10" i="11" s="1"/>
  <c r="N46" i="1"/>
  <c r="F10" i="11" s="1"/>
  <c r="N44" i="1"/>
  <c r="E10" i="11" s="1"/>
  <c r="N42" i="1"/>
  <c r="D10" i="11" s="1"/>
  <c r="N39" i="1"/>
  <c r="G9" i="11" s="1"/>
  <c r="N37" i="1"/>
  <c r="F9" i="11" s="1"/>
  <c r="N35" i="1"/>
  <c r="E9" i="11" s="1"/>
  <c r="N33" i="1"/>
  <c r="N30" i="1"/>
  <c r="G8" i="11" s="1"/>
  <c r="N28" i="1"/>
  <c r="F8" i="11" s="1"/>
  <c r="N26" i="1"/>
  <c r="E8" i="11" s="1"/>
  <c r="N24" i="1"/>
  <c r="N21" i="1"/>
  <c r="G7" i="11" s="1"/>
  <c r="N19" i="1"/>
  <c r="F7" i="11"/>
  <c r="N17" i="1"/>
  <c r="E7" i="11" s="1"/>
  <c r="N15" i="1"/>
  <c r="N8" i="1"/>
  <c r="E6" i="11" s="1"/>
  <c r="N10" i="1"/>
  <c r="F6" i="11" s="1"/>
  <c r="N12" i="1"/>
  <c r="G6" i="11" s="1"/>
  <c r="N6" i="1"/>
  <c r="D6" i="11" s="1"/>
  <c r="L2" i="43"/>
  <c r="Q2" i="43"/>
  <c r="V2" i="43" s="1"/>
  <c r="AA2" i="43" s="1"/>
  <c r="AF2" i="43" s="1"/>
  <c r="AK2" i="43" s="1"/>
  <c r="AP2" i="43" s="1"/>
  <c r="AU2" i="43" s="1"/>
  <c r="AZ2" i="43" s="1"/>
  <c r="BE2" i="43" s="1"/>
  <c r="BJ2" i="43" s="1"/>
  <c r="BO2" i="43" s="1"/>
  <c r="BT2" i="43" s="1"/>
  <c r="BY2" i="43" s="1"/>
  <c r="CD2" i="43" s="1"/>
  <c r="CI2" i="43" s="1"/>
  <c r="CN2" i="43" s="1"/>
  <c r="CS2" i="43" s="1"/>
  <c r="G3" i="43"/>
  <c r="F7" i="43"/>
  <c r="S5" i="55"/>
  <c r="T5" i="55" s="1"/>
  <c r="B2" i="55"/>
  <c r="G16" i="11"/>
  <c r="D7" i="11"/>
  <c r="B5" i="1"/>
  <c r="E58" i="12"/>
  <c r="E33" i="12"/>
  <c r="H37" i="40"/>
  <c r="G37" i="40"/>
  <c r="H28" i="40"/>
  <c r="G28" i="40"/>
  <c r="F6" i="43"/>
  <c r="D33" i="40"/>
  <c r="D34" i="40"/>
  <c r="D30" i="40"/>
  <c r="D31" i="40" s="1"/>
  <c r="D43" i="40"/>
  <c r="E43" i="40"/>
  <c r="F43" i="40"/>
  <c r="G42" i="40" s="1"/>
  <c r="E40" i="40"/>
  <c r="E39" i="40"/>
  <c r="D40" i="40"/>
  <c r="D39" i="40"/>
  <c r="E37" i="40"/>
  <c r="D37" i="40" s="1"/>
  <c r="E30" i="40"/>
  <c r="E28" i="40"/>
  <c r="F28" i="40" s="1"/>
  <c r="F8" i="43"/>
  <c r="F17" i="43" s="1"/>
  <c r="B1" i="40"/>
  <c r="B2" i="37"/>
  <c r="B21" i="37" s="1"/>
  <c r="E4" i="12"/>
  <c r="E34" i="12" s="1"/>
  <c r="E59" i="12" s="1"/>
  <c r="B2" i="43"/>
  <c r="G4" i="40"/>
  <c r="H4" i="40"/>
  <c r="G5" i="40"/>
  <c r="H5" i="40" s="1"/>
  <c r="G6" i="40"/>
  <c r="H6" i="40"/>
  <c r="G7" i="40"/>
  <c r="H7" i="40" s="1"/>
  <c r="G8" i="40"/>
  <c r="H8" i="40"/>
  <c r="G9" i="40"/>
  <c r="H9" i="40" s="1"/>
  <c r="G10" i="40"/>
  <c r="H10" i="40"/>
  <c r="G11" i="40"/>
  <c r="H11" i="40" s="1"/>
  <c r="G12" i="40"/>
  <c r="H12" i="40"/>
  <c r="G13" i="40"/>
  <c r="H13" i="40" s="1"/>
  <c r="G14" i="40"/>
  <c r="H14" i="40"/>
  <c r="G15" i="40"/>
  <c r="H15" i="40" s="1"/>
  <c r="G16" i="40"/>
  <c r="H16" i="40"/>
  <c r="G17" i="40"/>
  <c r="H17" i="40" s="1"/>
  <c r="G18" i="40"/>
  <c r="H18" i="40"/>
  <c r="G19" i="40"/>
  <c r="H19" i="40" s="1"/>
  <c r="C2" i="11"/>
  <c r="D5" i="11"/>
  <c r="M5" i="11" s="1"/>
  <c r="E5" i="11"/>
  <c r="N5" i="11" s="1"/>
  <c r="F5" i="11"/>
  <c r="O5" i="11" s="1"/>
  <c r="G5" i="11"/>
  <c r="P5" i="11" s="1"/>
  <c r="C6" i="11"/>
  <c r="D2" i="1"/>
  <c r="G12" i="11"/>
  <c r="D16" i="11"/>
  <c r="G17" i="11"/>
  <c r="E2" i="12"/>
  <c r="E32" i="12" s="1"/>
  <c r="E57" i="12" s="1"/>
  <c r="E9" i="12"/>
  <c r="G9" i="12"/>
  <c r="I9" i="12"/>
  <c r="B12" i="12"/>
  <c r="B16" i="12" s="1"/>
  <c r="B20" i="12" s="1"/>
  <c r="B24" i="12" s="1"/>
  <c r="B28" i="12" s="1"/>
  <c r="B37" i="12" s="1"/>
  <c r="B41" i="12" s="1"/>
  <c r="B45" i="12" s="1"/>
  <c r="B49" i="12" s="1"/>
  <c r="B53" i="12" s="1"/>
  <c r="C12" i="12"/>
  <c r="C16" i="12"/>
  <c r="C20" i="12"/>
  <c r="C24" i="12"/>
  <c r="C28" i="12"/>
  <c r="C37" i="12"/>
  <c r="C41" i="12"/>
  <c r="C45" i="12"/>
  <c r="C49" i="12"/>
  <c r="C53" i="12"/>
  <c r="C2" i="14"/>
  <c r="E4" i="43"/>
  <c r="F5" i="43"/>
  <c r="F9" i="43"/>
  <c r="F11" i="43"/>
  <c r="F12" i="43"/>
  <c r="F13" i="43"/>
  <c r="F14" i="43"/>
  <c r="F15" i="43"/>
  <c r="F16" i="43"/>
  <c r="F10" i="43"/>
  <c r="D4" i="43"/>
  <c r="G10" i="43"/>
  <c r="F42" i="40"/>
  <c r="E42" i="40"/>
  <c r="D42" i="40"/>
  <c r="G8" i="43"/>
  <c r="F40" i="40"/>
  <c r="G39" i="40" s="1"/>
  <c r="F39" i="40"/>
  <c r="H42" i="40"/>
  <c r="E19" i="11"/>
  <c r="D8" i="11"/>
  <c r="E33" i="40"/>
  <c r="F33" i="40"/>
  <c r="G33" i="40" s="1"/>
  <c r="F30" i="40"/>
  <c r="H30" i="40" s="1"/>
  <c r="F34" i="40"/>
  <c r="E34" i="40"/>
  <c r="D15" i="11"/>
  <c r="H33" i="40"/>
  <c r="H39" i="40"/>
  <c r="D17" i="11"/>
  <c r="D23" i="11"/>
  <c r="L52" i="1"/>
  <c r="D106" i="1"/>
  <c r="D110" i="1"/>
  <c r="D130" i="1"/>
  <c r="D97" i="1"/>
  <c r="D108" i="1"/>
  <c r="D115" i="1"/>
  <c r="D121" i="1"/>
  <c r="D99" i="1"/>
  <c r="D144" i="1"/>
  <c r="D148" i="1"/>
  <c r="D128" i="1"/>
  <c r="D151" i="1"/>
  <c r="D162" i="1"/>
  <c r="D166" i="1"/>
  <c r="D119" i="1"/>
  <c r="D135" i="1"/>
  <c r="D139" i="1"/>
  <c r="D164" i="1"/>
  <c r="D180" i="1"/>
  <c r="D184" i="1"/>
  <c r="D43" i="1"/>
  <c r="D79" i="1"/>
  <c r="D117" i="1"/>
  <c r="D153" i="1"/>
  <c r="D169" i="1"/>
  <c r="D175" i="1"/>
  <c r="D83" i="1"/>
  <c r="D142" i="1"/>
  <c r="D103" i="1"/>
  <c r="D155" i="1"/>
  <c r="D171" i="1"/>
  <c r="D178" i="1"/>
  <c r="D157" i="1"/>
  <c r="G97" i="1"/>
  <c r="G117" i="1"/>
  <c r="G133" i="1"/>
  <c r="G99" i="1"/>
  <c r="G110" i="1"/>
  <c r="G112" i="1"/>
  <c r="G135" i="1"/>
  <c r="G151" i="1"/>
  <c r="G130" i="1"/>
  <c r="G157" i="1"/>
  <c r="G155" i="1"/>
  <c r="G175" i="1"/>
  <c r="G142" i="1"/>
  <c r="G182" i="1"/>
  <c r="G144" i="1"/>
  <c r="G119" i="1"/>
  <c r="G160" i="1"/>
  <c r="G169" i="1"/>
  <c r="G146" i="1"/>
  <c r="G180" i="1"/>
  <c r="G162" i="1"/>
  <c r="I151" i="1"/>
  <c r="L106" i="1"/>
  <c r="L110" i="1"/>
  <c r="L126" i="1"/>
  <c r="L99" i="1"/>
  <c r="L97" i="1"/>
  <c r="L108" i="1"/>
  <c r="L115" i="1"/>
  <c r="L121" i="1"/>
  <c r="L135" i="1"/>
  <c r="L148" i="1"/>
  <c r="L103" i="1"/>
  <c r="L128" i="1"/>
  <c r="L139" i="1"/>
  <c r="L162" i="1"/>
  <c r="L117" i="1"/>
  <c r="L160" i="1"/>
  <c r="L164" i="1"/>
  <c r="L180" i="1"/>
  <c r="L184" i="1"/>
  <c r="H106" i="1"/>
  <c r="H119" i="1"/>
  <c r="H128" i="1"/>
  <c r="E103" i="1"/>
  <c r="E124" i="1"/>
  <c r="E126" i="1"/>
  <c r="L173" i="1"/>
  <c r="L155" i="1"/>
  <c r="H151" i="1"/>
  <c r="L142" i="1"/>
  <c r="M137" i="1"/>
  <c r="L133" i="1"/>
  <c r="L119" i="1"/>
  <c r="M103" i="1"/>
  <c r="M101" i="1"/>
  <c r="O51" i="1"/>
  <c r="H11" i="11" s="1"/>
  <c r="K11" i="11" s="1"/>
  <c r="K97" i="1"/>
  <c r="K101" i="1"/>
  <c r="K121" i="1"/>
  <c r="K133" i="1"/>
  <c r="K137" i="1"/>
  <c r="K103" i="1"/>
  <c r="K124" i="1"/>
  <c r="K128" i="1"/>
  <c r="K142" i="1"/>
  <c r="K146" i="1"/>
  <c r="K153" i="1"/>
  <c r="K106" i="1"/>
  <c r="K108" i="1"/>
  <c r="K110" i="1"/>
  <c r="K115" i="1"/>
  <c r="K130" i="1"/>
  <c r="K135" i="1"/>
  <c r="K148" i="1"/>
  <c r="K151" i="1"/>
  <c r="K155" i="1"/>
  <c r="K175" i="1"/>
  <c r="K184" i="1"/>
  <c r="H182" i="1"/>
  <c r="K180" i="1"/>
  <c r="H178" i="1"/>
  <c r="K173" i="1"/>
  <c r="K162" i="1"/>
  <c r="H157" i="1"/>
  <c r="L153" i="1"/>
  <c r="E139" i="1"/>
  <c r="H133" i="1"/>
  <c r="E121" i="1"/>
  <c r="I13" i="1"/>
  <c r="J124" i="1"/>
  <c r="L182" i="1"/>
  <c r="L178" i="1"/>
  <c r="M175" i="1"/>
  <c r="L171" i="1"/>
  <c r="E164" i="1"/>
  <c r="H155" i="1"/>
  <c r="L151" i="1"/>
  <c r="L146" i="1"/>
  <c r="M139" i="1"/>
  <c r="M9" i="1"/>
  <c r="M65" i="1"/>
  <c r="M38" i="1"/>
  <c r="M49" i="1"/>
  <c r="M20" i="1"/>
  <c r="M34" i="1"/>
  <c r="M29" i="1"/>
  <c r="M72" i="1"/>
  <c r="M61" i="1"/>
  <c r="M70" i="1"/>
  <c r="D88" i="1"/>
  <c r="D81" i="1"/>
  <c r="D18" i="1"/>
  <c r="D52" i="1"/>
  <c r="D85" i="1"/>
  <c r="G34" i="1"/>
  <c r="L25" i="1"/>
  <c r="D12" i="11"/>
  <c r="L90" i="1"/>
  <c r="L83" i="1"/>
  <c r="L56" i="1"/>
  <c r="D29" i="1"/>
  <c r="D49" i="1"/>
  <c r="L27" i="1"/>
  <c r="L9" i="1"/>
  <c r="D14" i="11"/>
  <c r="H88" i="1"/>
  <c r="H29" i="1"/>
  <c r="H81" i="1"/>
  <c r="H74" i="1"/>
  <c r="H83" i="1"/>
  <c r="H43" i="1"/>
  <c r="H34" i="1"/>
  <c r="H94" i="1"/>
  <c r="H40" i="1"/>
  <c r="H9" i="1"/>
  <c r="H7" i="1"/>
  <c r="H49" i="1"/>
  <c r="H79" i="1"/>
  <c r="H92" i="1"/>
  <c r="H16" i="1"/>
  <c r="H22" i="1"/>
  <c r="H45" i="1"/>
  <c r="H67" i="1"/>
  <c r="H47" i="1"/>
  <c r="H61" i="1"/>
  <c r="H11" i="1"/>
  <c r="H56" i="1"/>
  <c r="H18" i="1"/>
  <c r="H85" i="1"/>
  <c r="H52" i="1"/>
  <c r="H36" i="1"/>
  <c r="H63" i="1"/>
  <c r="H58" i="1"/>
  <c r="H72" i="1"/>
  <c r="H27" i="1"/>
  <c r="G38" i="1"/>
  <c r="G94" i="1"/>
  <c r="G18" i="1"/>
  <c r="G54" i="1"/>
  <c r="L79" i="1"/>
  <c r="L34" i="1"/>
  <c r="L36" i="1"/>
  <c r="L72" i="1"/>
  <c r="L74" i="1"/>
  <c r="L11" i="1"/>
  <c r="L76" i="1"/>
  <c r="L18" i="1"/>
  <c r="L67" i="1"/>
  <c r="L63" i="1"/>
  <c r="L29" i="1"/>
  <c r="L85" i="1"/>
  <c r="L65" i="1"/>
  <c r="L88" i="1"/>
  <c r="L20" i="1"/>
  <c r="L92" i="1"/>
  <c r="L16" i="1"/>
  <c r="L40" i="1"/>
  <c r="L94" i="1"/>
  <c r="L49" i="1"/>
  <c r="L61" i="1"/>
  <c r="L43" i="1"/>
  <c r="L81" i="1"/>
  <c r="L31" i="1"/>
  <c r="L45" i="1"/>
  <c r="L22" i="1"/>
  <c r="L7" i="1"/>
  <c r="L13" i="1"/>
  <c r="L54" i="1"/>
  <c r="L38" i="1"/>
  <c r="L47" i="1"/>
  <c r="L70" i="1"/>
  <c r="K49" i="1"/>
  <c r="K54" i="1"/>
  <c r="K43" i="1"/>
  <c r="K85" i="1"/>
  <c r="K20" i="1"/>
  <c r="K70" i="1"/>
  <c r="K9" i="1"/>
  <c r="K94" i="1"/>
  <c r="K16" i="1"/>
  <c r="K7" i="1"/>
  <c r="K34" i="1"/>
  <c r="K45" i="1"/>
  <c r="K52" i="1"/>
  <c r="K74" i="1"/>
  <c r="K22" i="1"/>
  <c r="K40" i="1"/>
  <c r="K67" i="1"/>
  <c r="K47" i="1"/>
  <c r="K90" i="1"/>
  <c r="K58" i="1"/>
  <c r="K11" i="1"/>
  <c r="K79" i="1"/>
  <c r="K81" i="1"/>
  <c r="K61" i="1"/>
  <c r="K13" i="1"/>
  <c r="K63" i="1"/>
  <c r="K31" i="1"/>
  <c r="K65" i="1"/>
  <c r="K18" i="1"/>
  <c r="K92" i="1"/>
  <c r="K27" i="1"/>
  <c r="K76" i="1"/>
  <c r="K29" i="1"/>
  <c r="K25" i="1"/>
  <c r="K72" i="1"/>
  <c r="K38" i="1"/>
  <c r="K36" i="1"/>
  <c r="K83" i="1"/>
  <c r="K56" i="1"/>
  <c r="K88" i="1"/>
  <c r="I25" i="1"/>
  <c r="I58" i="1"/>
  <c r="I45" i="1"/>
  <c r="I79" i="1"/>
  <c r="I31" i="1"/>
  <c r="I67" i="1"/>
  <c r="I81" i="1"/>
  <c r="G56" i="1"/>
  <c r="G40" i="1"/>
  <c r="G20" i="1"/>
  <c r="G88" i="1"/>
  <c r="G72" i="1"/>
  <c r="G65" i="1"/>
  <c r="G58" i="1"/>
  <c r="G36" i="1"/>
  <c r="G92" i="1"/>
  <c r="G25" i="1"/>
  <c r="G70" i="1"/>
  <c r="G43" i="1"/>
  <c r="G31" i="1"/>
  <c r="G13" i="1"/>
  <c r="G74" i="1"/>
  <c r="G67" i="1"/>
  <c r="G79" i="1"/>
  <c r="G47" i="1"/>
  <c r="G22" i="1"/>
  <c r="G90" i="1"/>
  <c r="G11" i="1"/>
  <c r="G27" i="1"/>
  <c r="G45" i="1"/>
  <c r="G16" i="1"/>
  <c r="G7" i="1"/>
  <c r="G76" i="1"/>
  <c r="G52" i="1"/>
  <c r="G81" i="1"/>
  <c r="G61" i="1"/>
  <c r="G49" i="1"/>
  <c r="G9" i="1"/>
  <c r="G29" i="1"/>
  <c r="G85" i="1"/>
  <c r="E47" i="1"/>
  <c r="E85" i="1"/>
  <c r="E70" i="1"/>
  <c r="E43" i="1"/>
  <c r="E7" i="1"/>
  <c r="E25" i="1"/>
  <c r="E49" i="1"/>
  <c r="E81" i="1"/>
  <c r="E18" i="1"/>
  <c r="E45" i="1"/>
  <c r="D56" i="1"/>
  <c r="D20" i="1"/>
  <c r="D34" i="1"/>
  <c r="D13" i="1"/>
  <c r="D76" i="1"/>
  <c r="D25" i="1"/>
  <c r="D74" i="1"/>
  <c r="D22" i="1"/>
  <c r="D36" i="1"/>
  <c r="D70" i="1"/>
  <c r="D45" i="1"/>
  <c r="D7" i="1"/>
  <c r="D72" i="1"/>
  <c r="D38" i="1"/>
  <c r="D9" i="1"/>
  <c r="D65" i="1"/>
  <c r="D16" i="1"/>
  <c r="D63" i="1"/>
  <c r="D47" i="1"/>
  <c r="D61" i="1"/>
  <c r="D40" i="1"/>
  <c r="D92" i="1"/>
  <c r="D67" i="1"/>
  <c r="D27" i="1"/>
  <c r="D94" i="1"/>
  <c r="D54" i="1"/>
  <c r="D11" i="1"/>
  <c r="D58" i="1"/>
  <c r="D31" i="1"/>
  <c r="M146" i="1" l="1"/>
  <c r="L124" i="1"/>
  <c r="L137" i="1"/>
  <c r="L144" i="1"/>
  <c r="L112" i="1"/>
  <c r="L130" i="1"/>
  <c r="L58" i="1"/>
  <c r="D182" i="1"/>
  <c r="D124" i="1"/>
  <c r="D90" i="1"/>
  <c r="D146" i="1"/>
  <c r="D173" i="1"/>
  <c r="D160" i="1"/>
  <c r="D101" i="1"/>
  <c r="D137" i="1"/>
  <c r="D133" i="1"/>
  <c r="D112" i="1"/>
  <c r="U5" i="55"/>
  <c r="L3" i="43"/>
  <c r="G13" i="43"/>
  <c r="G9" i="43"/>
  <c r="G6" i="43"/>
  <c r="G11" i="43"/>
  <c r="G15" i="43"/>
  <c r="G14" i="43"/>
  <c r="G5" i="43"/>
  <c r="H3" i="43"/>
  <c r="G12" i="43"/>
  <c r="G4" i="43"/>
  <c r="G7" i="43"/>
  <c r="G16" i="43"/>
  <c r="F25" i="1"/>
  <c r="J180" i="1"/>
  <c r="F124" i="1"/>
  <c r="F31" i="40"/>
  <c r="E31" i="40"/>
  <c r="G30" i="40"/>
  <c r="E31" i="1"/>
  <c r="E74" i="1"/>
  <c r="E72" i="1"/>
  <c r="E76" i="1"/>
  <c r="E67" i="1"/>
  <c r="E11" i="1"/>
  <c r="E29" i="1"/>
  <c r="E38" i="1"/>
  <c r="I92" i="1"/>
  <c r="I18" i="1"/>
  <c r="I7" i="1"/>
  <c r="I85" i="1"/>
  <c r="I90" i="1"/>
  <c r="I40" i="1"/>
  <c r="I49" i="1"/>
  <c r="M52" i="1"/>
  <c r="M27" i="1"/>
  <c r="M88" i="1"/>
  <c r="M22" i="1"/>
  <c r="M85" i="1"/>
  <c r="M54" i="1"/>
  <c r="M31" i="1"/>
  <c r="M81" i="1"/>
  <c r="M45" i="1"/>
  <c r="M58" i="1"/>
  <c r="E160" i="1"/>
  <c r="M164" i="1"/>
  <c r="E184" i="1"/>
  <c r="I94" i="1"/>
  <c r="I128" i="1"/>
  <c r="I142" i="1"/>
  <c r="M182" i="1"/>
  <c r="I180" i="1"/>
  <c r="M97" i="1"/>
  <c r="M110" i="1"/>
  <c r="I117" i="1"/>
  <c r="I164" i="1"/>
  <c r="M180" i="1"/>
  <c r="E155" i="1"/>
  <c r="E117" i="1"/>
  <c r="E99" i="1"/>
  <c r="I112" i="1"/>
  <c r="O33" i="1"/>
  <c r="H9" i="11" s="1"/>
  <c r="E88" i="1"/>
  <c r="E61" i="1"/>
  <c r="E27" i="1"/>
  <c r="E63" i="1"/>
  <c r="E79" i="1"/>
  <c r="E94" i="1"/>
  <c r="E9" i="1"/>
  <c r="E92" i="1"/>
  <c r="E90" i="1"/>
  <c r="E20" i="1"/>
  <c r="E16" i="1"/>
  <c r="E52" i="1"/>
  <c r="I20" i="1"/>
  <c r="I65" i="1"/>
  <c r="I29" i="1"/>
  <c r="I88" i="1"/>
  <c r="I38" i="1"/>
  <c r="I36" i="1"/>
  <c r="I54" i="1"/>
  <c r="I11" i="1"/>
  <c r="M18" i="1"/>
  <c r="M76" i="1"/>
  <c r="M63" i="1"/>
  <c r="M40" i="1"/>
  <c r="M7" i="1"/>
  <c r="M92" i="1"/>
  <c r="M94" i="1"/>
  <c r="M13" i="1"/>
  <c r="M25" i="1"/>
  <c r="M56" i="1"/>
  <c r="E148" i="1"/>
  <c r="M160" i="1"/>
  <c r="M166" i="1"/>
  <c r="E180" i="1"/>
  <c r="E151" i="1"/>
  <c r="I166" i="1"/>
  <c r="M178" i="1"/>
  <c r="M173" i="1"/>
  <c r="M155" i="1"/>
  <c r="M106" i="1"/>
  <c r="E144" i="1"/>
  <c r="E166" i="1"/>
  <c r="E169" i="1"/>
  <c r="E112" i="1"/>
  <c r="E101" i="1"/>
  <c r="I124" i="1"/>
  <c r="I97" i="1"/>
  <c r="O96" i="1"/>
  <c r="H16" i="11" s="1"/>
  <c r="K16" i="11" s="1"/>
  <c r="E65" i="1"/>
  <c r="E36" i="1"/>
  <c r="E13" i="1"/>
  <c r="E34" i="1"/>
  <c r="E56" i="1"/>
  <c r="E22" i="1"/>
  <c r="E40" i="1"/>
  <c r="E54" i="1"/>
  <c r="E58" i="1"/>
  <c r="E83" i="1"/>
  <c r="I83" i="1"/>
  <c r="I70" i="1"/>
  <c r="I47" i="1"/>
  <c r="I9" i="1"/>
  <c r="I16" i="1"/>
  <c r="I52" i="1"/>
  <c r="I27" i="1"/>
  <c r="M90" i="1"/>
  <c r="O15" i="1"/>
  <c r="H7" i="11" s="1"/>
  <c r="O87" i="1"/>
  <c r="H15" i="11" s="1"/>
  <c r="K15" i="11" s="1"/>
  <c r="M74" i="1"/>
  <c r="M79" i="1"/>
  <c r="M47" i="1"/>
  <c r="M36" i="1"/>
  <c r="M43" i="1"/>
  <c r="M67" i="1"/>
  <c r="M11" i="1"/>
  <c r="M83" i="1"/>
  <c r="M16" i="1"/>
  <c r="E133" i="1"/>
  <c r="I162" i="1"/>
  <c r="I63" i="1"/>
  <c r="I106" i="1"/>
  <c r="I137" i="1"/>
  <c r="M171" i="1"/>
  <c r="M153" i="1"/>
  <c r="M121" i="1"/>
  <c r="M115" i="1"/>
  <c r="I171" i="1"/>
  <c r="E157" i="1"/>
  <c r="E108" i="1"/>
  <c r="E135" i="1"/>
  <c r="I157" i="1"/>
  <c r="O114" i="1"/>
  <c r="H18" i="11" s="1"/>
  <c r="K18" i="11" s="1"/>
  <c r="O159" i="1"/>
  <c r="H23" i="11" s="1"/>
  <c r="K23" i="11" s="1"/>
  <c r="O150" i="1"/>
  <c r="H22" i="11" s="1"/>
  <c r="K22" i="11" s="1"/>
  <c r="O105" i="1"/>
  <c r="H17" i="11" s="1"/>
  <c r="K17" i="11" s="1"/>
  <c r="J76" i="1"/>
  <c r="O6" i="1"/>
  <c r="H6" i="11" s="1"/>
  <c r="O168" i="1"/>
  <c r="H24" i="11" s="1"/>
  <c r="K24" i="11" s="1"/>
  <c r="O123" i="1"/>
  <c r="H19" i="11" s="1"/>
  <c r="K19" i="11" s="1"/>
  <c r="O69" i="1"/>
  <c r="H13" i="11" s="1"/>
  <c r="K13" i="11" s="1"/>
  <c r="F85" i="1"/>
  <c r="F22" i="1"/>
  <c r="J11" i="1"/>
  <c r="O24" i="1"/>
  <c r="H8" i="11" s="1"/>
  <c r="O42" i="1"/>
  <c r="H10" i="11" s="1"/>
  <c r="O141" i="1"/>
  <c r="H21" i="11" s="1"/>
  <c r="K21" i="11" s="1"/>
  <c r="O132" i="1"/>
  <c r="H20" i="11" s="1"/>
  <c r="K20" i="11" s="1"/>
  <c r="O177" i="1"/>
  <c r="H25" i="11" s="1"/>
  <c r="K25" i="11" s="1"/>
  <c r="D9" i="11"/>
  <c r="J184" i="1"/>
  <c r="F162" i="1"/>
  <c r="O60" i="1"/>
  <c r="H12" i="11" s="1"/>
  <c r="K12" i="11" s="1"/>
  <c r="E17" i="11"/>
  <c r="F74" i="1"/>
  <c r="F43" i="1"/>
  <c r="J85" i="1"/>
  <c r="F137" i="1"/>
  <c r="F18" i="1"/>
  <c r="F34" i="1"/>
  <c r="F79" i="1"/>
  <c r="J92" i="1"/>
  <c r="J31" i="1"/>
  <c r="J162" i="1"/>
  <c r="F117" i="1"/>
  <c r="M112" i="1"/>
  <c r="M144" i="1"/>
  <c r="F180" i="1"/>
  <c r="F184" i="1"/>
  <c r="M169" i="1"/>
  <c r="M142" i="1"/>
  <c r="M151" i="1"/>
  <c r="M124" i="1"/>
  <c r="M135" i="1"/>
  <c r="M99" i="1"/>
  <c r="E162" i="1"/>
  <c r="E175" i="1"/>
  <c r="M184" i="1"/>
  <c r="E153" i="1"/>
  <c r="E146" i="1"/>
  <c r="E137" i="1"/>
  <c r="E110" i="1"/>
  <c r="E119" i="1"/>
  <c r="M148" i="1"/>
  <c r="I144" i="1"/>
  <c r="I119" i="1"/>
  <c r="I72" i="1"/>
  <c r="F70" i="1"/>
  <c r="F171" i="1"/>
  <c r="F164" i="1"/>
  <c r="F11" i="1"/>
  <c r="F76" i="1"/>
  <c r="F58" i="1"/>
  <c r="J90" i="1"/>
  <c r="J20" i="1"/>
  <c r="M130" i="1"/>
  <c r="F97" i="1"/>
  <c r="I175" i="1"/>
  <c r="I22" i="1"/>
  <c r="M157" i="1"/>
  <c r="M126" i="1"/>
  <c r="M133" i="1"/>
  <c r="M117" i="1"/>
  <c r="M119" i="1"/>
  <c r="E97" i="1"/>
  <c r="M162" i="1"/>
  <c r="I178" i="1"/>
  <c r="E173" i="1"/>
  <c r="E130" i="1"/>
  <c r="E142" i="1"/>
  <c r="E128" i="1"/>
  <c r="E106" i="1"/>
  <c r="M108" i="1"/>
  <c r="I173" i="1"/>
  <c r="I133" i="1"/>
  <c r="I56" i="1"/>
  <c r="J108" i="1"/>
  <c r="J121" i="1"/>
  <c r="J128" i="1"/>
  <c r="J117" i="1"/>
  <c r="J126" i="1"/>
  <c r="J166" i="1"/>
  <c r="J153" i="1"/>
  <c r="J135" i="1"/>
  <c r="J72" i="1"/>
  <c r="J54" i="1"/>
  <c r="J22" i="1"/>
  <c r="J29" i="1"/>
  <c r="J25" i="1"/>
  <c r="J43" i="1"/>
  <c r="J56" i="1"/>
  <c r="J13" i="1"/>
  <c r="J40" i="1"/>
  <c r="J36" i="1"/>
  <c r="J160" i="1"/>
  <c r="J7" i="1"/>
  <c r="J81" i="1"/>
  <c r="J34" i="1"/>
  <c r="J27" i="1"/>
  <c r="J18" i="1"/>
  <c r="J45" i="1"/>
  <c r="J169" i="1"/>
  <c r="J115" i="1"/>
  <c r="J137" i="1"/>
  <c r="J182" i="1"/>
  <c r="J173" i="1"/>
  <c r="J144" i="1"/>
  <c r="J70" i="1"/>
  <c r="J83" i="1"/>
  <c r="J61" i="1"/>
  <c r="J49" i="1"/>
  <c r="J112" i="1"/>
  <c r="J99" i="1"/>
  <c r="J142" i="1"/>
  <c r="J133" i="1"/>
  <c r="J65" i="1"/>
  <c r="J63" i="1"/>
  <c r="J58" i="1"/>
  <c r="J88" i="1"/>
  <c r="J94" i="1"/>
  <c r="J47" i="1"/>
  <c r="J67" i="1"/>
  <c r="J9" i="1"/>
  <c r="J16" i="1"/>
  <c r="J74" i="1"/>
  <c r="F130" i="1"/>
  <c r="F101" i="1"/>
  <c r="F128" i="1"/>
  <c r="F103" i="1"/>
  <c r="F106" i="1"/>
  <c r="F133" i="1"/>
  <c r="F144" i="1"/>
  <c r="F166" i="1"/>
  <c r="F155" i="1"/>
  <c r="F157" i="1"/>
  <c r="F61" i="1"/>
  <c r="F7" i="1"/>
  <c r="F29" i="1"/>
  <c r="F47" i="1"/>
  <c r="F49" i="1"/>
  <c r="F20" i="1"/>
  <c r="F63" i="1"/>
  <c r="F67" i="1"/>
  <c r="F52" i="1"/>
  <c r="F54" i="1"/>
  <c r="F83" i="1"/>
  <c r="F99" i="1"/>
  <c r="F173" i="1"/>
  <c r="F108" i="1"/>
  <c r="F119" i="1"/>
  <c r="F121" i="1"/>
  <c r="F110" i="1"/>
  <c r="F139" i="1"/>
  <c r="F148" i="1"/>
  <c r="F178" i="1"/>
  <c r="F135" i="1"/>
  <c r="F9" i="1"/>
  <c r="F72" i="1"/>
  <c r="F169" i="1"/>
  <c r="F112" i="1"/>
  <c r="F126" i="1"/>
  <c r="F142" i="1"/>
  <c r="F115" i="1"/>
  <c r="F160" i="1"/>
  <c r="F151" i="1"/>
  <c r="F182" i="1"/>
  <c r="F81" i="1"/>
  <c r="F38" i="1"/>
  <c r="F16" i="1"/>
  <c r="F40" i="1"/>
  <c r="F94" i="1"/>
  <c r="F65" i="1"/>
  <c r="F36" i="1"/>
  <c r="F27" i="1"/>
  <c r="F92" i="1"/>
  <c r="F56" i="1"/>
  <c r="K68" i="12"/>
  <c r="H5" i="11" s="1"/>
  <c r="F88" i="1"/>
  <c r="F90" i="1"/>
  <c r="F31" i="1"/>
  <c r="F13" i="1"/>
  <c r="F45" i="1"/>
  <c r="J79" i="1"/>
  <c r="J38" i="1"/>
  <c r="J52" i="1"/>
  <c r="J119" i="1"/>
  <c r="F175" i="1"/>
  <c r="F146" i="1"/>
  <c r="H173" i="1"/>
  <c r="H130" i="1"/>
  <c r="H101" i="1"/>
  <c r="H97" i="1"/>
  <c r="H121" i="1"/>
  <c r="H146" i="1"/>
  <c r="H184" i="1"/>
  <c r="H110" i="1"/>
  <c r="H117" i="1"/>
  <c r="H144" i="1"/>
  <c r="H135" i="1"/>
  <c r="H137" i="1"/>
  <c r="H164" i="1"/>
  <c r="H139" i="1"/>
  <c r="H153" i="1"/>
  <c r="H54" i="1"/>
  <c r="H31" i="1"/>
  <c r="H20" i="1"/>
  <c r="H13" i="1"/>
  <c r="H25" i="1"/>
  <c r="H70" i="1"/>
  <c r="H65" i="1"/>
  <c r="H76" i="1"/>
  <c r="H90" i="1"/>
  <c r="H38" i="1"/>
  <c r="H112" i="1"/>
  <c r="H166" i="1"/>
  <c r="H175" i="1"/>
  <c r="J178" i="1"/>
  <c r="J164" i="1"/>
  <c r="J146" i="1"/>
  <c r="J110" i="1"/>
  <c r="J101" i="1"/>
  <c r="H115" i="1"/>
  <c r="H171" i="1"/>
  <c r="I34" i="1"/>
  <c r="H108" i="1"/>
  <c r="H180" i="1"/>
  <c r="H162" i="1"/>
  <c r="H124" i="1"/>
  <c r="I146" i="1"/>
  <c r="I139" i="1"/>
  <c r="I126" i="1"/>
  <c r="K169" i="1"/>
  <c r="K117" i="1"/>
  <c r="K119" i="1"/>
  <c r="K139" i="1"/>
  <c r="K157" i="1"/>
  <c r="K112" i="1"/>
  <c r="K144" i="1"/>
  <c r="K171" i="1"/>
  <c r="G101" i="1"/>
  <c r="G137" i="1"/>
  <c r="G108" i="1"/>
  <c r="G139" i="1"/>
  <c r="G153" i="1"/>
  <c r="G171" i="1"/>
  <c r="G178" i="1"/>
  <c r="G166" i="1"/>
  <c r="G164" i="1"/>
  <c r="G173" i="1"/>
  <c r="G83" i="1"/>
  <c r="G121" i="1"/>
  <c r="G106" i="1"/>
  <c r="G115" i="1"/>
  <c r="G124" i="1"/>
  <c r="G103" i="1"/>
  <c r="G128" i="1"/>
  <c r="G63" i="1"/>
  <c r="G148" i="1"/>
  <c r="G126" i="1"/>
  <c r="G184" i="1"/>
  <c r="H160" i="1"/>
  <c r="H99" i="1"/>
  <c r="H103" i="1"/>
  <c r="J171" i="1"/>
  <c r="J148" i="1"/>
  <c r="J157" i="1"/>
  <c r="J130" i="1"/>
  <c r="H169" i="1"/>
  <c r="H142" i="1"/>
  <c r="H148" i="1"/>
  <c r="H126" i="1"/>
  <c r="I43" i="1"/>
  <c r="I99" i="1"/>
  <c r="I135" i="1"/>
  <c r="I121" i="1"/>
  <c r="I101" i="1"/>
  <c r="I155" i="1"/>
  <c r="I169" i="1"/>
  <c r="I76" i="1"/>
  <c r="I160" i="1"/>
  <c r="I74" i="1"/>
  <c r="I115" i="1"/>
  <c r="I108" i="1"/>
  <c r="I130" i="1"/>
  <c r="I148" i="1"/>
  <c r="I153" i="1"/>
  <c r="I110" i="1"/>
  <c r="I182" i="1"/>
  <c r="I184" i="1"/>
  <c r="I61" i="1"/>
  <c r="AB3" i="56"/>
  <c r="AB4" i="56" s="1"/>
  <c r="T5" i="56"/>
  <c r="AB3" i="55"/>
  <c r="AB4" i="55" s="1"/>
  <c r="K9" i="11"/>
  <c r="H21" i="40"/>
  <c r="H23" i="40" s="1"/>
  <c r="H25" i="40" s="1"/>
  <c r="CS3" i="43"/>
  <c r="CX2" i="43"/>
  <c r="O78" i="1"/>
  <c r="H14" i="11" s="1"/>
  <c r="K14" i="11" s="1"/>
  <c r="K164" i="1"/>
  <c r="K99" i="1"/>
  <c r="K126" i="1"/>
  <c r="K182" i="1"/>
  <c r="K160" i="1"/>
  <c r="L4" i="43"/>
  <c r="J139" i="1"/>
  <c r="J103" i="1"/>
  <c r="J175" i="1"/>
  <c r="J97" i="1"/>
  <c r="J155" i="1"/>
  <c r="J151" i="1"/>
  <c r="K166" i="1"/>
  <c r="L157" i="1"/>
  <c r="L166" i="1"/>
  <c r="L169" i="1"/>
  <c r="L175" i="1"/>
  <c r="E178" i="1"/>
  <c r="E182" i="1"/>
  <c r="E171" i="1"/>
  <c r="K178" i="1"/>
  <c r="P48" i="1" l="1"/>
  <c r="P87" i="1"/>
  <c r="P39" i="1"/>
  <c r="P132" i="1"/>
  <c r="P84" i="1"/>
  <c r="P57" i="1"/>
  <c r="P55" i="1"/>
  <c r="P28" i="1"/>
  <c r="I3" i="43"/>
  <c r="H9" i="43"/>
  <c r="H10" i="43"/>
  <c r="H6" i="43"/>
  <c r="H14" i="43"/>
  <c r="H13" i="43"/>
  <c r="H15" i="43"/>
  <c r="H11" i="43"/>
  <c r="H12" i="43"/>
  <c r="H7" i="43"/>
  <c r="H16" i="43"/>
  <c r="H4" i="43"/>
  <c r="H8" i="43"/>
  <c r="H5" i="43"/>
  <c r="L7" i="43"/>
  <c r="L10" i="43"/>
  <c r="L12" i="43"/>
  <c r="Q3" i="43"/>
  <c r="L6" i="43"/>
  <c r="L16" i="43"/>
  <c r="M3" i="43"/>
  <c r="L14" i="43"/>
  <c r="L15" i="43"/>
  <c r="L5" i="43"/>
  <c r="L13" i="43"/>
  <c r="L11" i="43"/>
  <c r="L8" i="43"/>
  <c r="L9" i="43"/>
  <c r="P30" i="1"/>
  <c r="P116" i="1"/>
  <c r="P33" i="1"/>
  <c r="P143" i="1"/>
  <c r="P26" i="1"/>
  <c r="P123" i="1"/>
  <c r="P120" i="1"/>
  <c r="P69" i="1"/>
  <c r="P10" i="1"/>
  <c r="P138" i="1"/>
  <c r="K8" i="11"/>
  <c r="P89" i="1"/>
  <c r="P46" i="1"/>
  <c r="P62" i="1"/>
  <c r="P145" i="1"/>
  <c r="P15" i="1"/>
  <c r="P6" i="1"/>
  <c r="P73" i="1"/>
  <c r="P107" i="1"/>
  <c r="P12" i="1"/>
  <c r="P111" i="1"/>
  <c r="P64" i="1"/>
  <c r="P19" i="1"/>
  <c r="P44" i="1"/>
  <c r="P91" i="1"/>
  <c r="P93" i="1"/>
  <c r="P100" i="1"/>
  <c r="P8" i="1"/>
  <c r="P60" i="1"/>
  <c r="P141" i="1"/>
  <c r="P71" i="1"/>
  <c r="P17" i="1"/>
  <c r="P82" i="1"/>
  <c r="P150" i="1"/>
  <c r="P80" i="1"/>
  <c r="P21" i="1"/>
  <c r="P42" i="1"/>
  <c r="P35" i="1"/>
  <c r="P78" i="1"/>
  <c r="P170" i="1"/>
  <c r="P168" i="1"/>
  <c r="P96" i="1"/>
  <c r="P172" i="1"/>
  <c r="P136" i="1"/>
  <c r="P37" i="1"/>
  <c r="P179" i="1"/>
  <c r="P98" i="1"/>
  <c r="P53" i="1"/>
  <c r="P152" i="1"/>
  <c r="P24" i="1"/>
  <c r="P75" i="1"/>
  <c r="P127" i="1"/>
  <c r="P105" i="1"/>
  <c r="P66" i="1"/>
  <c r="P51" i="1"/>
  <c r="P181" i="1"/>
  <c r="P165" i="1"/>
  <c r="P174" i="1"/>
  <c r="P183" i="1"/>
  <c r="P134" i="1"/>
  <c r="P156" i="1"/>
  <c r="P161" i="1"/>
  <c r="P102" i="1"/>
  <c r="P159" i="1"/>
  <c r="P163" i="1"/>
  <c r="P109" i="1"/>
  <c r="P147" i="1"/>
  <c r="P154" i="1"/>
  <c r="P125" i="1"/>
  <c r="P118" i="1"/>
  <c r="P114" i="1"/>
  <c r="P129" i="1"/>
  <c r="CS6" i="43"/>
  <c r="CS11" i="43"/>
  <c r="CS16" i="43"/>
  <c r="CX3" i="43"/>
  <c r="CT3" i="43"/>
  <c r="CS14" i="43"/>
  <c r="CS15" i="43"/>
  <c r="CS7" i="43"/>
  <c r="CS5" i="43"/>
  <c r="CS4" i="43"/>
  <c r="CS8" i="43"/>
  <c r="CS12" i="43"/>
  <c r="CS13" i="43"/>
  <c r="CS9" i="43"/>
  <c r="CS10" i="43"/>
  <c r="P177" i="1"/>
  <c r="K7" i="11"/>
  <c r="K10" i="11"/>
  <c r="K6" i="11"/>
  <c r="Q24" i="1" l="1"/>
  <c r="I8" i="11" s="1"/>
  <c r="Q132" i="1"/>
  <c r="I20" i="11" s="1"/>
  <c r="L20" i="11" s="1"/>
  <c r="M14" i="43"/>
  <c r="M12" i="43"/>
  <c r="M10" i="43"/>
  <c r="M9" i="43"/>
  <c r="M6" i="43"/>
  <c r="N3" i="43"/>
  <c r="M11" i="43"/>
  <c r="M8" i="43"/>
  <c r="M16" i="43"/>
  <c r="M5" i="43"/>
  <c r="M4" i="43"/>
  <c r="M7" i="43"/>
  <c r="M15" i="43"/>
  <c r="M13" i="43"/>
  <c r="I13" i="43"/>
  <c r="I6" i="43"/>
  <c r="I12" i="43"/>
  <c r="I4" i="43"/>
  <c r="I5" i="43"/>
  <c r="I15" i="43"/>
  <c r="I14" i="43"/>
  <c r="I11" i="43"/>
  <c r="I16" i="43"/>
  <c r="J3" i="43"/>
  <c r="I7" i="43"/>
  <c r="I10" i="43"/>
  <c r="I9" i="43"/>
  <c r="I8" i="43"/>
  <c r="Q15" i="43"/>
  <c r="Q11" i="43"/>
  <c r="Q16" i="43"/>
  <c r="Q12" i="43"/>
  <c r="Q6" i="43"/>
  <c r="Q4" i="43"/>
  <c r="V3" i="43"/>
  <c r="Q9" i="43"/>
  <c r="Q5" i="43"/>
  <c r="Q14" i="43"/>
  <c r="Q8" i="43"/>
  <c r="Q10" i="43"/>
  <c r="R3" i="43"/>
  <c r="Q13" i="43"/>
  <c r="Q7" i="43"/>
  <c r="Q15" i="1"/>
  <c r="I7" i="11" s="1"/>
  <c r="Q141" i="1"/>
  <c r="I21" i="11" s="1"/>
  <c r="L21" i="11" s="1"/>
  <c r="Q51" i="1"/>
  <c r="I11" i="11" s="1"/>
  <c r="L11" i="11" s="1"/>
  <c r="Q33" i="1"/>
  <c r="I9" i="11" s="1"/>
  <c r="Q168" i="1"/>
  <c r="I24" i="11" s="1"/>
  <c r="L24" i="11" s="1"/>
  <c r="Q42" i="1"/>
  <c r="I10" i="11" s="1"/>
  <c r="Q78" i="1"/>
  <c r="I14" i="11" s="1"/>
  <c r="L14" i="11" s="1"/>
  <c r="Q60" i="1"/>
  <c r="I12" i="11" s="1"/>
  <c r="L12" i="11" s="1"/>
  <c r="Q87" i="1"/>
  <c r="I15" i="11" s="1"/>
  <c r="L15" i="11" s="1"/>
  <c r="Q6" i="1"/>
  <c r="I6" i="11" s="1"/>
  <c r="Q123" i="1"/>
  <c r="I19" i="11" s="1"/>
  <c r="L19" i="11" s="1"/>
  <c r="Q105" i="1"/>
  <c r="I17" i="11" s="1"/>
  <c r="L17" i="11" s="1"/>
  <c r="Q177" i="1"/>
  <c r="I25" i="11" s="1"/>
  <c r="L25" i="11" s="1"/>
  <c r="Q114" i="1"/>
  <c r="I18" i="11" s="1"/>
  <c r="L18" i="11" s="1"/>
  <c r="Q159" i="1"/>
  <c r="I23" i="11" s="1"/>
  <c r="L23" i="11" s="1"/>
  <c r="Q96" i="1"/>
  <c r="I16" i="11" s="1"/>
  <c r="L16" i="11" s="1"/>
  <c r="Q150" i="1"/>
  <c r="I22" i="11" s="1"/>
  <c r="L22" i="11" s="1"/>
  <c r="Q69" i="1"/>
  <c r="I13" i="11" s="1"/>
  <c r="L13" i="11" s="1"/>
  <c r="L8" i="11"/>
  <c r="L7" i="11"/>
  <c r="CT7" i="43"/>
  <c r="CT6" i="43"/>
  <c r="CT9" i="43"/>
  <c r="CT12" i="43"/>
  <c r="CT16" i="43"/>
  <c r="CT8" i="43"/>
  <c r="CT5" i="43"/>
  <c r="CU3" i="43"/>
  <c r="CT15" i="43"/>
  <c r="CT13" i="43"/>
  <c r="CT4" i="43"/>
  <c r="CT11" i="43"/>
  <c r="CT10" i="43"/>
  <c r="CT14" i="43"/>
  <c r="CX9" i="43"/>
  <c r="CX15" i="43"/>
  <c r="CX14" i="43"/>
  <c r="CX11" i="43"/>
  <c r="CX16" i="43"/>
  <c r="CX7" i="43"/>
  <c r="CX10" i="43"/>
  <c r="CX8" i="43"/>
  <c r="CY3" i="43"/>
  <c r="CX12" i="43"/>
  <c r="CX6" i="43"/>
  <c r="CX5" i="43"/>
  <c r="CX13" i="43"/>
  <c r="CX4" i="43"/>
  <c r="J8" i="43" l="1"/>
  <c r="J11" i="43"/>
  <c r="J10" i="43"/>
  <c r="J7" i="43"/>
  <c r="J6" i="43"/>
  <c r="K3" i="43"/>
  <c r="J16" i="43"/>
  <c r="J14" i="43"/>
  <c r="J9" i="43"/>
  <c r="J13" i="43"/>
  <c r="J15" i="43"/>
  <c r="J12" i="43"/>
  <c r="J5" i="43"/>
  <c r="J4" i="43"/>
  <c r="V5" i="43"/>
  <c r="W3" i="43"/>
  <c r="V16" i="43"/>
  <c r="V13" i="43"/>
  <c r="V9" i="43"/>
  <c r="V4" i="43"/>
  <c r="V7" i="43"/>
  <c r="V10" i="43"/>
  <c r="V14" i="43"/>
  <c r="AA3" i="43"/>
  <c r="V15" i="43"/>
  <c r="V6" i="43"/>
  <c r="V11" i="43"/>
  <c r="V8" i="43"/>
  <c r="V12" i="43"/>
  <c r="R8" i="43"/>
  <c r="R5" i="43"/>
  <c r="R10" i="43"/>
  <c r="R7" i="43"/>
  <c r="R9" i="43"/>
  <c r="R6" i="43"/>
  <c r="R16" i="43"/>
  <c r="R12" i="43"/>
  <c r="R14" i="43"/>
  <c r="R13" i="43"/>
  <c r="R4" i="43"/>
  <c r="S3" i="43"/>
  <c r="R15" i="43"/>
  <c r="R11" i="43"/>
  <c r="N15" i="43"/>
  <c r="N11" i="43"/>
  <c r="N16" i="43"/>
  <c r="N4" i="43"/>
  <c r="N7" i="43"/>
  <c r="N14" i="43"/>
  <c r="N5" i="43"/>
  <c r="O3" i="43"/>
  <c r="N10" i="43"/>
  <c r="N12" i="43"/>
  <c r="N8" i="43"/>
  <c r="N9" i="43"/>
  <c r="N13" i="43"/>
  <c r="N6" i="43"/>
  <c r="L6" i="11"/>
  <c r="L10" i="11"/>
  <c r="L9" i="11"/>
  <c r="CV3" i="43"/>
  <c r="CU5" i="43"/>
  <c r="CU12" i="43"/>
  <c r="CU9" i="43"/>
  <c r="CU7" i="43"/>
  <c r="CU6" i="43"/>
  <c r="CU13" i="43"/>
  <c r="CU8" i="43"/>
  <c r="CU15" i="43"/>
  <c r="CU14" i="43"/>
  <c r="CU4" i="43"/>
  <c r="CU11" i="43"/>
  <c r="CU16" i="43"/>
  <c r="CU10" i="43"/>
  <c r="CY6" i="43"/>
  <c r="CY13" i="43"/>
  <c r="CY15" i="43"/>
  <c r="CY16" i="43"/>
  <c r="CZ3" i="43"/>
  <c r="CY11" i="43"/>
  <c r="CY5" i="43"/>
  <c r="CY8" i="43"/>
  <c r="CY10" i="43"/>
  <c r="CY4" i="43"/>
  <c r="CY7" i="43"/>
  <c r="CY14" i="43"/>
  <c r="CY12" i="43"/>
  <c r="CY9" i="43"/>
  <c r="AA5" i="43" l="1"/>
  <c r="AA8" i="43"/>
  <c r="AA9" i="43"/>
  <c r="AA14" i="43"/>
  <c r="AB3" i="43"/>
  <c r="AA7" i="43"/>
  <c r="AA4" i="43"/>
  <c r="AA13" i="43"/>
  <c r="AA10" i="43"/>
  <c r="AA12" i="43"/>
  <c r="AF3" i="43"/>
  <c r="AA16" i="43"/>
  <c r="AA11" i="43"/>
  <c r="AA6" i="43"/>
  <c r="AA15" i="43"/>
  <c r="W11" i="43"/>
  <c r="W16" i="43"/>
  <c r="W6" i="43"/>
  <c r="W12" i="43"/>
  <c r="W13" i="43"/>
  <c r="W8" i="43"/>
  <c r="W15" i="43"/>
  <c r="W14" i="43"/>
  <c r="W4" i="43"/>
  <c r="W7" i="43"/>
  <c r="X3" i="43"/>
  <c r="W5" i="43"/>
  <c r="W9" i="43"/>
  <c r="W10" i="43"/>
  <c r="O13" i="43"/>
  <c r="O15" i="43"/>
  <c r="O14" i="43"/>
  <c r="O10" i="43"/>
  <c r="O16" i="43"/>
  <c r="O7" i="43"/>
  <c r="O11" i="43"/>
  <c r="O5" i="43"/>
  <c r="O4" i="43"/>
  <c r="O12" i="43"/>
  <c r="O9" i="43"/>
  <c r="O8" i="43"/>
  <c r="P3" i="43"/>
  <c r="O6" i="43"/>
  <c r="K15" i="43"/>
  <c r="K11" i="43"/>
  <c r="K13" i="43"/>
  <c r="K9" i="43"/>
  <c r="K6" i="43"/>
  <c r="K8" i="43"/>
  <c r="K7" i="43"/>
  <c r="K4" i="43"/>
  <c r="K14" i="43"/>
  <c r="K5" i="43"/>
  <c r="K12" i="43"/>
  <c r="K16" i="43"/>
  <c r="K10" i="43"/>
  <c r="S5" i="43"/>
  <c r="S16" i="43"/>
  <c r="S15" i="43"/>
  <c r="S7" i="43"/>
  <c r="S13" i="43"/>
  <c r="S9" i="43"/>
  <c r="S10" i="43"/>
  <c r="S8" i="43"/>
  <c r="S11" i="43"/>
  <c r="S14" i="43"/>
  <c r="T3" i="43"/>
  <c r="S4" i="43"/>
  <c r="S12" i="43"/>
  <c r="S6" i="43"/>
  <c r="CZ12" i="43"/>
  <c r="CZ5" i="43"/>
  <c r="CZ7" i="43"/>
  <c r="CZ10" i="43"/>
  <c r="CZ4" i="43"/>
  <c r="CZ16" i="43"/>
  <c r="DA3" i="43"/>
  <c r="CZ8" i="43"/>
  <c r="CZ13" i="43"/>
  <c r="CZ15" i="43"/>
  <c r="CZ9" i="43"/>
  <c r="CZ14" i="43"/>
  <c r="CZ11" i="43"/>
  <c r="CZ6" i="43"/>
  <c r="CV9" i="43"/>
  <c r="CV14" i="43"/>
  <c r="CV12" i="43"/>
  <c r="CV5" i="43"/>
  <c r="CV15" i="43"/>
  <c r="CV13" i="43"/>
  <c r="CV16" i="43"/>
  <c r="CV4" i="43"/>
  <c r="CV11" i="43"/>
  <c r="CV10" i="43"/>
  <c r="CV8" i="43"/>
  <c r="CW3" i="43"/>
  <c r="CV6" i="43"/>
  <c r="CV7" i="43"/>
  <c r="T8" i="43" l="1"/>
  <c r="T14" i="43"/>
  <c r="T16" i="43"/>
  <c r="T12" i="43"/>
  <c r="T6" i="43"/>
  <c r="T5" i="43"/>
  <c r="T9" i="43"/>
  <c r="T15" i="43"/>
  <c r="T4" i="43"/>
  <c r="T10" i="43"/>
  <c r="T11" i="43"/>
  <c r="T7" i="43"/>
  <c r="T13" i="43"/>
  <c r="U3" i="43"/>
  <c r="AF5" i="43"/>
  <c r="AK3" i="43"/>
  <c r="AF6" i="43"/>
  <c r="AF14" i="43"/>
  <c r="AG3" i="43"/>
  <c r="AF7" i="43"/>
  <c r="AF13" i="43"/>
  <c r="AF8" i="43"/>
  <c r="AF11" i="43"/>
  <c r="AF16" i="43"/>
  <c r="AF12" i="43"/>
  <c r="AF9" i="43"/>
  <c r="AF10" i="43"/>
  <c r="AF4" i="43"/>
  <c r="AF15" i="43"/>
  <c r="P7" i="43"/>
  <c r="P15" i="43"/>
  <c r="P5" i="43"/>
  <c r="P4" i="43"/>
  <c r="P6" i="43"/>
  <c r="P13" i="43"/>
  <c r="P16" i="43"/>
  <c r="P11" i="43"/>
  <c r="P12" i="43"/>
  <c r="P10" i="43"/>
  <c r="P9" i="43"/>
  <c r="P8" i="43"/>
  <c r="P14" i="43"/>
  <c r="X15" i="43"/>
  <c r="X14" i="43"/>
  <c r="X12" i="43"/>
  <c r="X9" i="43"/>
  <c r="X8" i="43"/>
  <c r="X16" i="43"/>
  <c r="X4" i="43"/>
  <c r="X7" i="43"/>
  <c r="Y3" i="43"/>
  <c r="X5" i="43"/>
  <c r="X6" i="43"/>
  <c r="X10" i="43"/>
  <c r="X11" i="43"/>
  <c r="X13" i="43"/>
  <c r="AB13" i="43"/>
  <c r="AB9" i="43"/>
  <c r="AB5" i="43"/>
  <c r="AC3" i="43"/>
  <c r="AB8" i="43"/>
  <c r="AB11" i="43"/>
  <c r="AB12" i="43"/>
  <c r="AB6" i="43"/>
  <c r="AB7" i="43"/>
  <c r="AB15" i="43"/>
  <c r="AB14" i="43"/>
  <c r="AB10" i="43"/>
  <c r="AB16" i="43"/>
  <c r="AB4" i="43"/>
  <c r="DA7" i="43"/>
  <c r="DA6" i="43"/>
  <c r="DA8" i="43"/>
  <c r="DB3" i="43"/>
  <c r="DA15" i="43"/>
  <c r="DA16" i="43"/>
  <c r="DA5" i="43"/>
  <c r="DA13" i="43"/>
  <c r="DA9" i="43"/>
  <c r="DA11" i="43"/>
  <c r="DA12" i="43"/>
  <c r="DA10" i="43"/>
  <c r="DA14" i="43"/>
  <c r="DA4" i="43"/>
  <c r="CW10" i="43"/>
  <c r="CW14" i="43"/>
  <c r="CW5" i="43"/>
  <c r="CW6" i="43"/>
  <c r="CW15" i="43"/>
  <c r="CW9" i="43"/>
  <c r="CW4" i="43"/>
  <c r="CW8" i="43"/>
  <c r="CW12" i="43"/>
  <c r="CW11" i="43"/>
  <c r="CW16" i="43"/>
  <c r="CW7" i="43"/>
  <c r="CW13" i="43"/>
  <c r="AP3" i="43" l="1"/>
  <c r="AK9" i="43"/>
  <c r="AK15" i="43"/>
  <c r="AK5" i="43"/>
  <c r="AK16" i="43"/>
  <c r="AK6" i="43"/>
  <c r="AK10" i="43"/>
  <c r="AK14" i="43"/>
  <c r="AK8" i="43"/>
  <c r="AL3" i="43"/>
  <c r="AK4" i="43"/>
  <c r="AK11" i="43"/>
  <c r="AK12" i="43"/>
  <c r="AK7" i="43"/>
  <c r="AK13" i="43"/>
  <c r="Y9" i="43"/>
  <c r="Y10" i="43"/>
  <c r="Y15" i="43"/>
  <c r="Y16" i="43"/>
  <c r="Y4" i="43"/>
  <c r="Y12" i="43"/>
  <c r="Y14" i="43"/>
  <c r="Y8" i="43"/>
  <c r="Y11" i="43"/>
  <c r="Y5" i="43"/>
  <c r="Y7" i="43"/>
  <c r="Z3" i="43"/>
  <c r="Y6" i="43"/>
  <c r="Y13" i="43"/>
  <c r="AG15" i="43"/>
  <c r="AG9" i="43"/>
  <c r="AG13" i="43"/>
  <c r="AG4" i="43"/>
  <c r="AG5" i="43"/>
  <c r="AG10" i="43"/>
  <c r="AG8" i="43"/>
  <c r="AG7" i="43"/>
  <c r="AG11" i="43"/>
  <c r="AH3" i="43"/>
  <c r="AG16" i="43"/>
  <c r="AG12" i="43"/>
  <c r="AG6" i="43"/>
  <c r="AG14" i="43"/>
  <c r="AC7" i="43"/>
  <c r="AC4" i="43"/>
  <c r="AC13" i="43"/>
  <c r="AC11" i="43"/>
  <c r="AC6" i="43"/>
  <c r="AC5" i="43"/>
  <c r="AC9" i="43"/>
  <c r="AC15" i="43"/>
  <c r="AC12" i="43"/>
  <c r="AC16" i="43"/>
  <c r="AD3" i="43"/>
  <c r="AC8" i="43"/>
  <c r="AC14" i="43"/>
  <c r="AC10" i="43"/>
  <c r="U16" i="43"/>
  <c r="U5" i="43"/>
  <c r="U8" i="43"/>
  <c r="U9" i="43"/>
  <c r="U11" i="43"/>
  <c r="U12" i="43"/>
  <c r="U13" i="43"/>
  <c r="U15" i="43"/>
  <c r="U7" i="43"/>
  <c r="U10" i="43"/>
  <c r="U14" i="43"/>
  <c r="U4" i="43"/>
  <c r="U6" i="43"/>
  <c r="DB6" i="43"/>
  <c r="DB8" i="43"/>
  <c r="DB16" i="43"/>
  <c r="DB15" i="43"/>
  <c r="DB10" i="43"/>
  <c r="DB4" i="43"/>
  <c r="DB5" i="43"/>
  <c r="DB11" i="43"/>
  <c r="DB14" i="43"/>
  <c r="DB7" i="43"/>
  <c r="DB13" i="43"/>
  <c r="DB9" i="43"/>
  <c r="DB12" i="43"/>
  <c r="AH15" i="43" l="1"/>
  <c r="AH12" i="43"/>
  <c r="AH5" i="43"/>
  <c r="AH7" i="43"/>
  <c r="AH14" i="43"/>
  <c r="AH6" i="43"/>
  <c r="AI3" i="43"/>
  <c r="AH4" i="43"/>
  <c r="AH8" i="43"/>
  <c r="AH13" i="43"/>
  <c r="AH11" i="43"/>
  <c r="AH16" i="43"/>
  <c r="AH9" i="43"/>
  <c r="AH10" i="43"/>
  <c r="Z15" i="43"/>
  <c r="Z5" i="43"/>
  <c r="Z7" i="43"/>
  <c r="Z6" i="43"/>
  <c r="Z8" i="43"/>
  <c r="Z12" i="43"/>
  <c r="Z14" i="43"/>
  <c r="Z9" i="43"/>
  <c r="Z16" i="43"/>
  <c r="Z4" i="43"/>
  <c r="Z11" i="43"/>
  <c r="Z10" i="43"/>
  <c r="Z13" i="43"/>
  <c r="AD16" i="43"/>
  <c r="AD12" i="43"/>
  <c r="AD14" i="43"/>
  <c r="AD11" i="43"/>
  <c r="AD8" i="43"/>
  <c r="AD15" i="43"/>
  <c r="AD4" i="43"/>
  <c r="AD6" i="43"/>
  <c r="AD10" i="43"/>
  <c r="AD7" i="43"/>
  <c r="AD9" i="43"/>
  <c r="AD13" i="43"/>
  <c r="AD5" i="43"/>
  <c r="AE3" i="43"/>
  <c r="AL16" i="43"/>
  <c r="AL5" i="43"/>
  <c r="AL12" i="43"/>
  <c r="AL8" i="43"/>
  <c r="AL15" i="43"/>
  <c r="AL11" i="43"/>
  <c r="AL9" i="43"/>
  <c r="AL14" i="43"/>
  <c r="AM3" i="43"/>
  <c r="AL7" i="43"/>
  <c r="AL10" i="43"/>
  <c r="AL13" i="43"/>
  <c r="AL6" i="43"/>
  <c r="AL4" i="43"/>
  <c r="AU3" i="43"/>
  <c r="AP16" i="43"/>
  <c r="AP8" i="43"/>
  <c r="AP7" i="43"/>
  <c r="AP13" i="43"/>
  <c r="AP10" i="43"/>
  <c r="AQ3" i="43"/>
  <c r="AP6" i="43"/>
  <c r="AP15" i="43"/>
  <c r="AP14" i="43"/>
  <c r="AP4" i="43"/>
  <c r="AP12" i="43"/>
  <c r="AP11" i="43"/>
  <c r="AP9" i="43"/>
  <c r="AP5" i="43"/>
  <c r="AU14" i="43" l="1"/>
  <c r="AV3" i="43"/>
  <c r="AU7" i="43"/>
  <c r="AU4" i="43"/>
  <c r="AU15" i="43"/>
  <c r="AU13" i="43"/>
  <c r="AU11" i="43"/>
  <c r="AU5" i="43"/>
  <c r="AU16" i="43"/>
  <c r="AU12" i="43"/>
  <c r="AU6" i="43"/>
  <c r="AU10" i="43"/>
  <c r="AU9" i="43"/>
  <c r="AU8" i="43"/>
  <c r="AZ3" i="43"/>
  <c r="AI10" i="43"/>
  <c r="AI4" i="43"/>
  <c r="AI6" i="43"/>
  <c r="AJ3" i="43"/>
  <c r="AI7" i="43"/>
  <c r="AI11" i="43"/>
  <c r="AI9" i="43"/>
  <c r="AI8" i="43"/>
  <c r="AI16" i="43"/>
  <c r="AI13" i="43"/>
  <c r="AI14" i="43"/>
  <c r="AI12" i="43"/>
  <c r="AI5" i="43"/>
  <c r="AI15" i="43"/>
  <c r="AQ16" i="43"/>
  <c r="AQ5" i="43"/>
  <c r="AQ12" i="43"/>
  <c r="AQ4" i="43"/>
  <c r="AQ13" i="43"/>
  <c r="AQ11" i="43"/>
  <c r="AQ10" i="43"/>
  <c r="AR3" i="43"/>
  <c r="AQ8" i="43"/>
  <c r="AQ6" i="43"/>
  <c r="AQ14" i="43"/>
  <c r="AQ7" i="43"/>
  <c r="AQ15" i="43"/>
  <c r="AQ9" i="43"/>
  <c r="AM5" i="43"/>
  <c r="AM6" i="43"/>
  <c r="AM13" i="43"/>
  <c r="AM7" i="43"/>
  <c r="AM10" i="43"/>
  <c r="AM4" i="43"/>
  <c r="AM12" i="43"/>
  <c r="AM16" i="43"/>
  <c r="AM8" i="43"/>
  <c r="AM15" i="43"/>
  <c r="AM14" i="43"/>
  <c r="AN3" i="43"/>
  <c r="AM11" i="43"/>
  <c r="AM9" i="43"/>
  <c r="AE10" i="43"/>
  <c r="AE8" i="43"/>
  <c r="AE12" i="43"/>
  <c r="AE14" i="43"/>
  <c r="AE7" i="43"/>
  <c r="AE4" i="43"/>
  <c r="AE16" i="43"/>
  <c r="AE6" i="43"/>
  <c r="AE5" i="43"/>
  <c r="AE13" i="43"/>
  <c r="AE15" i="43"/>
  <c r="AE11" i="43"/>
  <c r="AE9" i="43"/>
  <c r="AN7" i="43" l="1"/>
  <c r="AO3" i="43"/>
  <c r="AN12" i="43"/>
  <c r="AN9" i="43"/>
  <c r="AN15" i="43"/>
  <c r="AN6" i="43"/>
  <c r="AN14" i="43"/>
  <c r="AN16" i="43"/>
  <c r="AN10" i="43"/>
  <c r="AN13" i="43"/>
  <c r="AN11" i="43"/>
  <c r="AN5" i="43"/>
  <c r="AN4" i="43"/>
  <c r="AN8" i="43"/>
  <c r="AJ8" i="43"/>
  <c r="AJ14" i="43"/>
  <c r="AJ16" i="43"/>
  <c r="AJ7" i="43"/>
  <c r="AJ4" i="43"/>
  <c r="AJ11" i="43"/>
  <c r="AJ5" i="43"/>
  <c r="AJ15" i="43"/>
  <c r="AJ9" i="43"/>
  <c r="AJ10" i="43"/>
  <c r="AJ13" i="43"/>
  <c r="AJ6" i="43"/>
  <c r="AJ12" i="43"/>
  <c r="AZ7" i="43"/>
  <c r="AZ12" i="43"/>
  <c r="AZ6" i="43"/>
  <c r="AZ5" i="43"/>
  <c r="AZ15" i="43"/>
  <c r="AZ16" i="43"/>
  <c r="AZ13" i="43"/>
  <c r="BE3" i="43"/>
  <c r="BA3" i="43"/>
  <c r="AZ9" i="43"/>
  <c r="AZ14" i="43"/>
  <c r="AZ8" i="43"/>
  <c r="AZ4" i="43"/>
  <c r="AZ10" i="43"/>
  <c r="AZ11" i="43"/>
  <c r="AV5" i="43"/>
  <c r="AV8" i="43"/>
  <c r="AV16" i="43"/>
  <c r="AV12" i="43"/>
  <c r="AV13" i="43"/>
  <c r="AV7" i="43"/>
  <c r="AV10" i="43"/>
  <c r="AV4" i="43"/>
  <c r="AV6" i="43"/>
  <c r="AV14" i="43"/>
  <c r="AV11" i="43"/>
  <c r="AV15" i="43"/>
  <c r="AV9" i="43"/>
  <c r="AW3" i="43"/>
  <c r="AR14" i="43"/>
  <c r="AR13" i="43"/>
  <c r="AS3" i="43"/>
  <c r="AR15" i="43"/>
  <c r="AR12" i="43"/>
  <c r="AR11" i="43"/>
  <c r="AR7" i="43"/>
  <c r="AR16" i="43"/>
  <c r="AR6" i="43"/>
  <c r="AR10" i="43"/>
  <c r="AR4" i="43"/>
  <c r="AR5" i="43"/>
  <c r="AR8" i="43"/>
  <c r="AR9" i="43"/>
  <c r="AS7" i="43" l="1"/>
  <c r="AS8" i="43"/>
  <c r="AS16" i="43"/>
  <c r="AS13" i="43"/>
  <c r="AS12" i="43"/>
  <c r="AS5" i="43"/>
  <c r="AS10" i="43"/>
  <c r="AS14" i="43"/>
  <c r="AS15" i="43"/>
  <c r="AS11" i="43"/>
  <c r="AS4" i="43"/>
  <c r="AS9" i="43"/>
  <c r="AS6" i="43"/>
  <c r="AT3" i="43"/>
  <c r="BE5" i="43"/>
  <c r="BE13" i="43"/>
  <c r="BE11" i="43"/>
  <c r="BJ3" i="43"/>
  <c r="BE9" i="43"/>
  <c r="BE7" i="43"/>
  <c r="BF3" i="43"/>
  <c r="BE14" i="43"/>
  <c r="BE10" i="43"/>
  <c r="BE6" i="43"/>
  <c r="BE16" i="43"/>
  <c r="BE4" i="43"/>
  <c r="BE12" i="43"/>
  <c r="BE8" i="43"/>
  <c r="BE15" i="43"/>
  <c r="BB3" i="43"/>
  <c r="BA6" i="43"/>
  <c r="BA9" i="43"/>
  <c r="BA7" i="43"/>
  <c r="BA8" i="43"/>
  <c r="BA14" i="43"/>
  <c r="BA12" i="43"/>
  <c r="BA5" i="43"/>
  <c r="BA4" i="43"/>
  <c r="BA15" i="43"/>
  <c r="BA11" i="43"/>
  <c r="BA10" i="43"/>
  <c r="BA16" i="43"/>
  <c r="BA13" i="43"/>
  <c r="AO12" i="43"/>
  <c r="AO13" i="43"/>
  <c r="AO8" i="43"/>
  <c r="AO15" i="43"/>
  <c r="AO6" i="43"/>
  <c r="AO4" i="43"/>
  <c r="AO7" i="43"/>
  <c r="AO16" i="43"/>
  <c r="AO10" i="43"/>
  <c r="AO5" i="43"/>
  <c r="AO11" i="43"/>
  <c r="AO14" i="43"/>
  <c r="AO9" i="43"/>
  <c r="AW15" i="43"/>
  <c r="AW14" i="43"/>
  <c r="AW11" i="43"/>
  <c r="AW16" i="43"/>
  <c r="AW5" i="43"/>
  <c r="AW9" i="43"/>
  <c r="AW13" i="43"/>
  <c r="AW8" i="43"/>
  <c r="AW7" i="43"/>
  <c r="AW4" i="43"/>
  <c r="AW10" i="43"/>
  <c r="AX3" i="43"/>
  <c r="AW6" i="43"/>
  <c r="AW12" i="43"/>
  <c r="BB5" i="43" l="1"/>
  <c r="BB6" i="43"/>
  <c r="BC3" i="43"/>
  <c r="BB4" i="43"/>
  <c r="BB14" i="43"/>
  <c r="BB11" i="43"/>
  <c r="BB10" i="43"/>
  <c r="BB16" i="43"/>
  <c r="BB7" i="43"/>
  <c r="BB9" i="43"/>
  <c r="BB15" i="43"/>
  <c r="BB8" i="43"/>
  <c r="BB12" i="43"/>
  <c r="BB13" i="43"/>
  <c r="BJ14" i="43"/>
  <c r="BJ11" i="43"/>
  <c r="BJ5" i="43"/>
  <c r="BJ7" i="43"/>
  <c r="BJ8" i="43"/>
  <c r="BJ13" i="43"/>
  <c r="BJ6" i="43"/>
  <c r="BJ9" i="43"/>
  <c r="BJ16" i="43"/>
  <c r="BJ12" i="43"/>
  <c r="BJ4" i="43"/>
  <c r="BJ15" i="43"/>
  <c r="BJ10" i="43"/>
  <c r="BO3" i="43"/>
  <c r="BK3" i="43"/>
  <c r="AT7" i="43"/>
  <c r="AT5" i="43"/>
  <c r="AT12" i="43"/>
  <c r="AT11" i="43"/>
  <c r="AT14" i="43"/>
  <c r="AT10" i="43"/>
  <c r="AT15" i="43"/>
  <c r="AT4" i="43"/>
  <c r="AT6" i="43"/>
  <c r="AT8" i="43"/>
  <c r="AT13" i="43"/>
  <c r="AT9" i="43"/>
  <c r="AT16" i="43"/>
  <c r="AX16" i="43"/>
  <c r="AX12" i="43"/>
  <c r="AX9" i="43"/>
  <c r="AX5" i="43"/>
  <c r="AX15" i="43"/>
  <c r="AX10" i="43"/>
  <c r="AX14" i="43"/>
  <c r="AY3" i="43"/>
  <c r="AX4" i="43"/>
  <c r="AX13" i="43"/>
  <c r="AX8" i="43"/>
  <c r="AX11" i="43"/>
  <c r="AX6" i="43"/>
  <c r="AX7" i="43"/>
  <c r="BF10" i="43"/>
  <c r="BF4" i="43"/>
  <c r="BF8" i="43"/>
  <c r="BF12" i="43"/>
  <c r="BF9" i="43"/>
  <c r="BF6" i="43"/>
  <c r="BF13" i="43"/>
  <c r="BF14" i="43"/>
  <c r="BF15" i="43"/>
  <c r="BG3" i="43"/>
  <c r="BF7" i="43"/>
  <c r="BF16" i="43"/>
  <c r="BF11" i="43"/>
  <c r="BF5" i="43"/>
  <c r="BO15" i="43" l="1"/>
  <c r="BT3" i="43"/>
  <c r="BO5" i="43"/>
  <c r="BO4" i="43"/>
  <c r="BO6" i="43"/>
  <c r="BP3" i="43"/>
  <c r="BO10" i="43"/>
  <c r="BO8" i="43"/>
  <c r="BO16" i="43"/>
  <c r="BO11" i="43"/>
  <c r="BO9" i="43"/>
  <c r="BO14" i="43"/>
  <c r="BO7" i="43"/>
  <c r="BO13" i="43"/>
  <c r="BO12" i="43"/>
  <c r="BD3" i="43"/>
  <c r="BC16" i="43"/>
  <c r="BC4" i="43"/>
  <c r="BC13" i="43"/>
  <c r="BC14" i="43"/>
  <c r="BC11" i="43"/>
  <c r="BC10" i="43"/>
  <c r="BC7" i="43"/>
  <c r="BC15" i="43"/>
  <c r="BC12" i="43"/>
  <c r="BC5" i="43"/>
  <c r="BC6" i="43"/>
  <c r="BC8" i="43"/>
  <c r="BC9" i="43"/>
  <c r="BG11" i="43"/>
  <c r="BG8" i="43"/>
  <c r="BG12" i="43"/>
  <c r="BG7" i="43"/>
  <c r="BG6" i="43"/>
  <c r="BG4" i="43"/>
  <c r="BH3" i="43"/>
  <c r="BG5" i="43"/>
  <c r="BG10" i="43"/>
  <c r="BG9" i="43"/>
  <c r="BG16" i="43"/>
  <c r="BG13" i="43"/>
  <c r="BG15" i="43"/>
  <c r="BG14" i="43"/>
  <c r="AY15" i="43"/>
  <c r="AY10" i="43"/>
  <c r="AY9" i="43"/>
  <c r="AY6" i="43"/>
  <c r="AY7" i="43"/>
  <c r="AY8" i="43"/>
  <c r="AY11" i="43"/>
  <c r="AY16" i="43"/>
  <c r="AY4" i="43"/>
  <c r="AY12" i="43"/>
  <c r="AY5" i="43"/>
  <c r="AY13" i="43"/>
  <c r="AY14" i="43"/>
  <c r="BK8" i="43"/>
  <c r="BK5" i="43"/>
  <c r="BK4" i="43"/>
  <c r="BK7" i="43"/>
  <c r="BK13" i="43"/>
  <c r="BK10" i="43"/>
  <c r="BK6" i="43"/>
  <c r="BK11" i="43"/>
  <c r="BK14" i="43"/>
  <c r="BK9" i="43"/>
  <c r="BK12" i="43"/>
  <c r="BL3" i="43"/>
  <c r="BK16" i="43"/>
  <c r="BK15" i="43"/>
  <c r="BD5" i="43" l="1"/>
  <c r="BD9" i="43"/>
  <c r="BD16" i="43"/>
  <c r="BD7" i="43"/>
  <c r="BD8" i="43"/>
  <c r="BD6" i="43"/>
  <c r="BD10" i="43"/>
  <c r="BD15" i="43"/>
  <c r="BD12" i="43"/>
  <c r="BD13" i="43"/>
  <c r="BD11" i="43"/>
  <c r="BD14" i="43"/>
  <c r="BD4" i="43"/>
  <c r="BL15" i="43"/>
  <c r="BL16" i="43"/>
  <c r="BL12" i="43"/>
  <c r="BL14" i="43"/>
  <c r="BL6" i="43"/>
  <c r="BL10" i="43"/>
  <c r="BL7" i="43"/>
  <c r="BL8" i="43"/>
  <c r="BL9" i="43"/>
  <c r="BL4" i="43"/>
  <c r="BM3" i="43"/>
  <c r="BL11" i="43"/>
  <c r="BL5" i="43"/>
  <c r="BL13" i="43"/>
  <c r="BI3" i="43"/>
  <c r="BH14" i="43"/>
  <c r="BH7" i="43"/>
  <c r="BH15" i="43"/>
  <c r="BH5" i="43"/>
  <c r="BH10" i="43"/>
  <c r="BH4" i="43"/>
  <c r="BH13" i="43"/>
  <c r="BH12" i="43"/>
  <c r="BH8" i="43"/>
  <c r="BH11" i="43"/>
  <c r="BH9" i="43"/>
  <c r="BH16" i="43"/>
  <c r="BH6" i="43"/>
  <c r="BP10" i="43"/>
  <c r="BP15" i="43"/>
  <c r="BP8" i="43"/>
  <c r="BP11" i="43"/>
  <c r="BP16" i="43"/>
  <c r="BP9" i="43"/>
  <c r="BP4" i="43"/>
  <c r="BP13" i="43"/>
  <c r="BP7" i="43"/>
  <c r="BP5" i="43"/>
  <c r="BP12" i="43"/>
  <c r="BP14" i="43"/>
  <c r="BQ3" i="43"/>
  <c r="BP6" i="43"/>
  <c r="BT12" i="43"/>
  <c r="BY3" i="43"/>
  <c r="BU3" i="43"/>
  <c r="BT6" i="43"/>
  <c r="BT9" i="43"/>
  <c r="BT10" i="43"/>
  <c r="BT13" i="43"/>
  <c r="BT8" i="43"/>
  <c r="BT11" i="43"/>
  <c r="BT16" i="43"/>
  <c r="BT5" i="43"/>
  <c r="BT14" i="43"/>
  <c r="BT4" i="43"/>
  <c r="BT15" i="43"/>
  <c r="BT7" i="43"/>
  <c r="BN3" i="43" l="1"/>
  <c r="BM8" i="43"/>
  <c r="BM15" i="43"/>
  <c r="BM12" i="43"/>
  <c r="BM7" i="43"/>
  <c r="BM6" i="43"/>
  <c r="BM14" i="43"/>
  <c r="BM16" i="43"/>
  <c r="BM9" i="43"/>
  <c r="BM11" i="43"/>
  <c r="BM13" i="43"/>
  <c r="BM4" i="43"/>
  <c r="BM5" i="43"/>
  <c r="BM10" i="43"/>
  <c r="BI14" i="43"/>
  <c r="BI12" i="43"/>
  <c r="BI11" i="43"/>
  <c r="BI6" i="43"/>
  <c r="BI15" i="43"/>
  <c r="BI8" i="43"/>
  <c r="BI7" i="43"/>
  <c r="BI16" i="43"/>
  <c r="BI4" i="43"/>
  <c r="BI13" i="43"/>
  <c r="BI9" i="43"/>
  <c r="BI5" i="43"/>
  <c r="BI10" i="43"/>
  <c r="BU9" i="43"/>
  <c r="BU13" i="43"/>
  <c r="BU16" i="43"/>
  <c r="BU11" i="43"/>
  <c r="BU7" i="43"/>
  <c r="BU14" i="43"/>
  <c r="BU4" i="43"/>
  <c r="BU8" i="43"/>
  <c r="BV3" i="43"/>
  <c r="BU6" i="43"/>
  <c r="BU12" i="43"/>
  <c r="BU10" i="43"/>
  <c r="BU5" i="43"/>
  <c r="BU15" i="43"/>
  <c r="BQ6" i="43"/>
  <c r="BQ7" i="43"/>
  <c r="BQ13" i="43"/>
  <c r="BQ5" i="43"/>
  <c r="BQ15" i="43"/>
  <c r="BQ4" i="43"/>
  <c r="BQ9" i="43"/>
  <c r="BR3" i="43"/>
  <c r="BQ14" i="43"/>
  <c r="BQ8" i="43"/>
  <c r="BQ10" i="43"/>
  <c r="BQ12" i="43"/>
  <c r="BQ16" i="43"/>
  <c r="BQ11" i="43"/>
  <c r="BY14" i="43"/>
  <c r="BY10" i="43"/>
  <c r="BY15" i="43"/>
  <c r="BY16" i="43"/>
  <c r="BY11" i="43"/>
  <c r="CD3" i="43"/>
  <c r="BY9" i="43"/>
  <c r="BY8" i="43"/>
  <c r="BY13" i="43"/>
  <c r="BY4" i="43"/>
  <c r="BY6" i="43"/>
  <c r="BZ3" i="43"/>
  <c r="BY7" i="43"/>
  <c r="BY12" i="43"/>
  <c r="BY5" i="43"/>
  <c r="BW3" i="43" l="1"/>
  <c r="BV15" i="43"/>
  <c r="BV6" i="43"/>
  <c r="BV8" i="43"/>
  <c r="BV5" i="43"/>
  <c r="BV14" i="43"/>
  <c r="BV16" i="43"/>
  <c r="BV12" i="43"/>
  <c r="BV7" i="43"/>
  <c r="BV13" i="43"/>
  <c r="BV4" i="43"/>
  <c r="BV9" i="43"/>
  <c r="BV11" i="43"/>
  <c r="BV10" i="43"/>
  <c r="BZ12" i="43"/>
  <c r="BZ11" i="43"/>
  <c r="BZ9" i="43"/>
  <c r="BZ15" i="43"/>
  <c r="BZ14" i="43"/>
  <c r="BZ5" i="43"/>
  <c r="BZ6" i="43"/>
  <c r="BZ8" i="43"/>
  <c r="BZ7" i="43"/>
  <c r="BZ16" i="43"/>
  <c r="BZ4" i="43"/>
  <c r="BZ10" i="43"/>
  <c r="BZ13" i="43"/>
  <c r="CA3" i="43"/>
  <c r="CD9" i="43"/>
  <c r="CD16" i="43"/>
  <c r="CD14" i="43"/>
  <c r="CD7" i="43"/>
  <c r="CD6" i="43"/>
  <c r="CD5" i="43"/>
  <c r="CD13" i="43"/>
  <c r="CD10" i="43"/>
  <c r="CD12" i="43"/>
  <c r="CI3" i="43"/>
  <c r="CD8" i="43"/>
  <c r="CE3" i="43"/>
  <c r="CD4" i="43"/>
  <c r="CD11" i="43"/>
  <c r="CD15" i="43"/>
  <c r="BS3" i="43"/>
  <c r="BR13" i="43"/>
  <c r="BR4" i="43"/>
  <c r="BR11" i="43"/>
  <c r="BR16" i="43"/>
  <c r="BR5" i="43"/>
  <c r="BR15" i="43"/>
  <c r="BR8" i="43"/>
  <c r="BR6" i="43"/>
  <c r="BR12" i="43"/>
  <c r="BR9" i="43"/>
  <c r="BR14" i="43"/>
  <c r="BR7" i="43"/>
  <c r="BR10" i="43"/>
  <c r="BN8" i="43"/>
  <c r="BN6" i="43"/>
  <c r="BN9" i="43"/>
  <c r="BN10" i="43"/>
  <c r="BN11" i="43"/>
  <c r="BN12" i="43"/>
  <c r="BN16" i="43"/>
  <c r="BN7" i="43"/>
  <c r="BN4" i="43"/>
  <c r="BN14" i="43"/>
  <c r="BN13" i="43"/>
  <c r="BN5" i="43"/>
  <c r="BN15" i="43"/>
  <c r="BS11" i="43" l="1"/>
  <c r="BS15" i="43"/>
  <c r="BS9" i="43"/>
  <c r="BS10" i="43"/>
  <c r="BS16" i="43"/>
  <c r="BS12" i="43"/>
  <c r="BS6" i="43"/>
  <c r="BS8" i="43"/>
  <c r="BS14" i="43"/>
  <c r="BS13" i="43"/>
  <c r="BS4" i="43"/>
  <c r="BS7" i="43"/>
  <c r="BS5" i="43"/>
  <c r="CE11" i="43"/>
  <c r="CE14" i="43"/>
  <c r="CE10" i="43"/>
  <c r="CE7" i="43"/>
  <c r="CE6" i="43"/>
  <c r="CE16" i="43"/>
  <c r="CE9" i="43"/>
  <c r="CE15" i="43"/>
  <c r="CE13" i="43"/>
  <c r="CF3" i="43"/>
  <c r="CE5" i="43"/>
  <c r="CE12" i="43"/>
  <c r="CE4" i="43"/>
  <c r="CE8" i="43"/>
  <c r="CA4" i="43"/>
  <c r="CA10" i="43"/>
  <c r="CA6" i="43"/>
  <c r="CA13" i="43"/>
  <c r="CA16" i="43"/>
  <c r="CA8" i="43"/>
  <c r="CA7" i="43"/>
  <c r="CA15" i="43"/>
  <c r="CA11" i="43"/>
  <c r="CA5" i="43"/>
  <c r="CA12" i="43"/>
  <c r="CA9" i="43"/>
  <c r="CB3" i="43"/>
  <c r="CA14" i="43"/>
  <c r="CI5" i="43"/>
  <c r="CI11" i="43"/>
  <c r="CI9" i="43"/>
  <c r="CI7" i="43"/>
  <c r="CI6" i="43"/>
  <c r="CI13" i="43"/>
  <c r="CI8" i="43"/>
  <c r="CI14" i="43"/>
  <c r="CI15" i="43"/>
  <c r="CI10" i="43"/>
  <c r="CI12" i="43"/>
  <c r="CI16" i="43"/>
  <c r="CI4" i="43"/>
  <c r="CJ3" i="43"/>
  <c r="CN3" i="43"/>
  <c r="BW16" i="43"/>
  <c r="BW15" i="43"/>
  <c r="BW5" i="43"/>
  <c r="BW8" i="43"/>
  <c r="BW6" i="43"/>
  <c r="BW7" i="43"/>
  <c r="BW4" i="43"/>
  <c r="BW11" i="43"/>
  <c r="BW10" i="43"/>
  <c r="BW9" i="43"/>
  <c r="BW13" i="43"/>
  <c r="BW12" i="43"/>
  <c r="BW14" i="43"/>
  <c r="BX3" i="43"/>
  <c r="CF8" i="43" l="1"/>
  <c r="CF5" i="43"/>
  <c r="CF14" i="43"/>
  <c r="CF16" i="43"/>
  <c r="CF10" i="43"/>
  <c r="CF6" i="43"/>
  <c r="CF15" i="43"/>
  <c r="CF9" i="43"/>
  <c r="CF13" i="43"/>
  <c r="CF11" i="43"/>
  <c r="CF12" i="43"/>
  <c r="CF7" i="43"/>
  <c r="CF4" i="43"/>
  <c r="CG3" i="43"/>
  <c r="CB4" i="43"/>
  <c r="CB5" i="43"/>
  <c r="CB10" i="43"/>
  <c r="CB13" i="43"/>
  <c r="CC3" i="43"/>
  <c r="CB9" i="43"/>
  <c r="CB15" i="43"/>
  <c r="CB12" i="43"/>
  <c r="CB14" i="43"/>
  <c r="CB16" i="43"/>
  <c r="CB8" i="43"/>
  <c r="CB11" i="43"/>
  <c r="CB7" i="43"/>
  <c r="CB6" i="43"/>
  <c r="BX14" i="43"/>
  <c r="BX4" i="43"/>
  <c r="BX8" i="43"/>
  <c r="BX12" i="43"/>
  <c r="BX11" i="43"/>
  <c r="BX5" i="43"/>
  <c r="BX13" i="43"/>
  <c r="BX9" i="43"/>
  <c r="BX10" i="43"/>
  <c r="BX15" i="43"/>
  <c r="BX7" i="43"/>
  <c r="BX6" i="43"/>
  <c r="BX16" i="43"/>
  <c r="CN7" i="43"/>
  <c r="CN16" i="43"/>
  <c r="CN13" i="43"/>
  <c r="CO3" i="43"/>
  <c r="CN9" i="43"/>
  <c r="CN8" i="43"/>
  <c r="CN10" i="43"/>
  <c r="CN11" i="43"/>
  <c r="CN6" i="43"/>
  <c r="CN14" i="43"/>
  <c r="CN4" i="43"/>
  <c r="CN15" i="43"/>
  <c r="CN12" i="43"/>
  <c r="CN5" i="43"/>
  <c r="CJ4" i="43"/>
  <c r="CJ14" i="43"/>
  <c r="CJ13" i="43"/>
  <c r="CJ7" i="43"/>
  <c r="CJ16" i="43"/>
  <c r="CJ8" i="43"/>
  <c r="CK3" i="43"/>
  <c r="CJ11" i="43"/>
  <c r="CJ9" i="43"/>
  <c r="CJ5" i="43"/>
  <c r="CJ6" i="43"/>
  <c r="CJ10" i="43"/>
  <c r="CJ12" i="43"/>
  <c r="CJ15" i="43"/>
  <c r="CC13" i="43" l="1"/>
  <c r="CC6" i="43"/>
  <c r="CC9" i="43"/>
  <c r="CC15" i="43"/>
  <c r="CC12" i="43"/>
  <c r="CC7" i="43"/>
  <c r="CC4" i="43"/>
  <c r="CC11" i="43"/>
  <c r="CC16" i="43"/>
  <c r="CC10" i="43"/>
  <c r="CC8" i="43"/>
  <c r="CC5" i="43"/>
  <c r="CC14" i="43"/>
  <c r="CK10" i="43"/>
  <c r="CK5" i="43"/>
  <c r="CK16" i="43"/>
  <c r="CK4" i="43"/>
  <c r="CK11" i="43"/>
  <c r="CK6" i="43"/>
  <c r="CK7" i="43"/>
  <c r="CK14" i="43"/>
  <c r="CK8" i="43"/>
  <c r="CK12" i="43"/>
  <c r="CL3" i="43"/>
  <c r="CK15" i="43"/>
  <c r="CK9" i="43"/>
  <c r="CK13" i="43"/>
  <c r="CG10" i="43"/>
  <c r="CH3" i="43"/>
  <c r="CG11" i="43"/>
  <c r="CG13" i="43"/>
  <c r="CG4" i="43"/>
  <c r="CG9" i="43"/>
  <c r="CG8" i="43"/>
  <c r="CG6" i="43"/>
  <c r="CG12" i="43"/>
  <c r="CG7" i="43"/>
  <c r="CG15" i="43"/>
  <c r="CG16" i="43"/>
  <c r="CG14" i="43"/>
  <c r="CG5" i="43"/>
  <c r="CO5" i="43"/>
  <c r="CO12" i="43"/>
  <c r="CO4" i="43"/>
  <c r="CO11" i="43"/>
  <c r="CO7" i="43"/>
  <c r="CO9" i="43"/>
  <c r="CO15" i="43"/>
  <c r="CO10" i="43"/>
  <c r="CO16" i="43"/>
  <c r="CP3" i="43"/>
  <c r="CO14" i="43"/>
  <c r="CO6" i="43"/>
  <c r="CO13" i="43"/>
  <c r="CO8" i="43"/>
  <c r="CL9" i="43" l="1"/>
  <c r="CL12" i="43"/>
  <c r="CL7" i="43"/>
  <c r="CL15" i="43"/>
  <c r="CL11" i="43"/>
  <c r="CL13" i="43"/>
  <c r="CL16" i="43"/>
  <c r="CL14" i="43"/>
  <c r="CL5" i="43"/>
  <c r="CL10" i="43"/>
  <c r="CL8" i="43"/>
  <c r="CL4" i="43"/>
  <c r="CL6" i="43"/>
  <c r="CM3" i="43"/>
  <c r="CP16" i="43"/>
  <c r="CP12" i="43"/>
  <c r="CP4" i="43"/>
  <c r="CP14" i="43"/>
  <c r="CP13" i="43"/>
  <c r="CP15" i="43"/>
  <c r="CQ3" i="43"/>
  <c r="CP8" i="43"/>
  <c r="CP11" i="43"/>
  <c r="CP7" i="43"/>
  <c r="CP6" i="43"/>
  <c r="CP9" i="43"/>
  <c r="CP5" i="43"/>
  <c r="CP10" i="43"/>
  <c r="CH12" i="43"/>
  <c r="CH8" i="43"/>
  <c r="CH15" i="43"/>
  <c r="CH4" i="43"/>
  <c r="CH10" i="43"/>
  <c r="CH14" i="43"/>
  <c r="CH11" i="43"/>
  <c r="CH7" i="43"/>
  <c r="CH9" i="43"/>
  <c r="CH5" i="43"/>
  <c r="CH13" i="43"/>
  <c r="CH6" i="43"/>
  <c r="CH16" i="43"/>
  <c r="CM7" i="43" l="1"/>
  <c r="CM11" i="43"/>
  <c r="CM4" i="43"/>
  <c r="CM16" i="43"/>
  <c r="CM13" i="43"/>
  <c r="CM14" i="43"/>
  <c r="CM9" i="43"/>
  <c r="CM6" i="43"/>
  <c r="CM10" i="43"/>
  <c r="CM12" i="43"/>
  <c r="CM15" i="43"/>
  <c r="CM5" i="43"/>
  <c r="CM8" i="43"/>
  <c r="CQ6" i="43"/>
  <c r="CR3" i="43"/>
  <c r="CQ11" i="43"/>
  <c r="CQ5" i="43"/>
  <c r="CQ8" i="43"/>
  <c r="CQ12" i="43"/>
  <c r="CQ10" i="43"/>
  <c r="CQ4" i="43"/>
  <c r="CQ16" i="43"/>
  <c r="CQ7" i="43"/>
  <c r="CQ9" i="43"/>
  <c r="CQ15" i="43"/>
  <c r="CQ14" i="43"/>
  <c r="CQ13" i="43"/>
  <c r="CR4" i="43" l="1"/>
  <c r="CR15" i="43"/>
  <c r="CR8" i="43"/>
  <c r="CR5" i="43"/>
  <c r="CR16" i="43"/>
  <c r="CR11" i="43"/>
  <c r="CR12" i="43"/>
  <c r="CR6" i="43"/>
  <c r="CR10" i="43"/>
  <c r="CR13" i="43"/>
  <c r="CR7" i="43"/>
  <c r="CR14" i="43"/>
  <c r="CR9" i="43"/>
</calcChain>
</file>

<file path=xl/comments1.xml><?xml version="1.0" encoding="utf-8"?>
<comments xmlns="http://schemas.openxmlformats.org/spreadsheetml/2006/main">
  <authors>
    <author>Baack, Aaron [DIA]</author>
  </authors>
  <commentList>
    <comment ref="D15" authorId="0" shapeId="0">
      <text>
        <r>
          <rPr>
            <b/>
            <sz val="9"/>
            <color indexed="81"/>
            <rFont val="Garamond"/>
            <family val="1"/>
          </rPr>
          <t>If using &lt;15 questions, leave the unused blank.</t>
        </r>
      </text>
    </comment>
    <comment ref="I15" authorId="0" shapeId="0">
      <text>
        <r>
          <rPr>
            <b/>
            <sz val="9"/>
            <color indexed="81"/>
            <rFont val="Garamond"/>
            <family val="1"/>
          </rPr>
          <t>If not weighing answers, leave as 1.00.
For 1/2 weight, change to 0.50, etc.</t>
        </r>
      </text>
    </comment>
  </commentList>
</comments>
</file>

<file path=xl/sharedStrings.xml><?xml version="1.0" encoding="utf-8"?>
<sst xmlns="http://schemas.openxmlformats.org/spreadsheetml/2006/main" count="447" uniqueCount="160">
  <si>
    <t># score</t>
  </si>
  <si>
    <t>Weighted value</t>
  </si>
  <si>
    <t>Position:</t>
  </si>
  <si>
    <t>Date Vacated:</t>
  </si>
  <si>
    <t>Applicant:</t>
  </si>
  <si>
    <t>Interviewer:</t>
  </si>
  <si>
    <t>Hours:</t>
  </si>
  <si>
    <t>Days:</t>
  </si>
  <si>
    <t>Date:</t>
  </si>
  <si>
    <t>Scoring
0 (low) - 5 (high)</t>
  </si>
  <si>
    <t>0   1   2   3   4   5</t>
  </si>
  <si>
    <t>Scoring criteria</t>
  </si>
  <si>
    <t>Outstanding</t>
  </si>
  <si>
    <t>Applicant completely answers a question in a clear, direct, concise and illustrative manner.  Answers are relative to questions with explicit and illustrative details.  Significantly above criteria required for successful job performance.</t>
  </si>
  <si>
    <t>Above Average</t>
  </si>
  <si>
    <t>Average</t>
  </si>
  <si>
    <t>Below Average</t>
  </si>
  <si>
    <t>Barely Acceptable</t>
  </si>
  <si>
    <t>Not Acceptable</t>
  </si>
  <si>
    <t>Applicant completely answers question in a clear, direct, frank, and concise manner.   Answers are relative to questions, with some illustrations.  Generally exceeds criteria relative to quality and quantity of behavior required.</t>
  </si>
  <si>
    <t>Applicant completely answers question in a clear, direct, frank and concise manner.  Answers were relative to quests. Meets criteria relative to quality and quantity of behavior required.</t>
  </si>
  <si>
    <t>Date</t>
  </si>
  <si>
    <t>Time</t>
  </si>
  <si>
    <t>Candidate</t>
  </si>
  <si>
    <t>Notes/Comments</t>
  </si>
  <si>
    <t>Question #</t>
  </si>
  <si>
    <t>Weighted Value</t>
  </si>
  <si>
    <t>Interviewer signature:</t>
  </si>
  <si>
    <t>Per</t>
  </si>
  <si>
    <t>Total #</t>
  </si>
  <si>
    <t>Avg #</t>
  </si>
  <si>
    <t>Individual Ranking</t>
  </si>
  <si>
    <t>Recommendation</t>
  </si>
  <si>
    <t>Offer
Priority</t>
  </si>
  <si>
    <t>Narrative</t>
  </si>
  <si>
    <t>Step</t>
  </si>
  <si>
    <t>Schedule</t>
  </si>
  <si>
    <t>Questions</t>
  </si>
  <si>
    <t>Scoring</t>
  </si>
  <si>
    <t>Location</t>
  </si>
  <si>
    <t>Salary:</t>
  </si>
  <si>
    <t xml:space="preserve"> - Review PDQ, Table of Organization, and provide an overview of the job duties.</t>
  </si>
  <si>
    <t xml:space="preserve"> - Explain work location, hours, &amp; salary:</t>
  </si>
  <si>
    <t xml:space="preserve"> - Any questions before beginning?</t>
  </si>
  <si>
    <t>circle one</t>
  </si>
  <si>
    <t>Salary Min:</t>
  </si>
  <si>
    <t>Salary Max:</t>
  </si>
  <si>
    <t>Hours Start:</t>
  </si>
  <si>
    <t>Hours End:</t>
  </si>
  <si>
    <t>Work Days:</t>
  </si>
  <si>
    <t>Interviewer Information</t>
  </si>
  <si>
    <t>Int 1</t>
  </si>
  <si>
    <t>Name</t>
  </si>
  <si>
    <t>Initials</t>
  </si>
  <si>
    <t>Int 2</t>
  </si>
  <si>
    <t>Int 3</t>
  </si>
  <si>
    <t>Int 4</t>
  </si>
  <si>
    <t>Interview Questions</t>
  </si>
  <si>
    <t>Position Information</t>
  </si>
  <si>
    <t>/</t>
  </si>
  <si>
    <t>Weight</t>
  </si>
  <si>
    <t>Pg 2 __________</t>
  </si>
  <si>
    <t>Pg 1 __________</t>
  </si>
  <si>
    <t xml:space="preserve">Total </t>
  </si>
  <si>
    <t>Inputs</t>
  </si>
  <si>
    <t>Enter the individual scores for each interviewee and from each interviewer.  This sheet will produce both an overall score, and a weighted score for each interviewee.</t>
  </si>
  <si>
    <t>Worksheet</t>
  </si>
  <si>
    <t>Information Collected</t>
  </si>
  <si>
    <t>Score
Rank</t>
  </si>
  <si>
    <t>Weight
Rank</t>
  </si>
  <si>
    <t>Verbal Rank</t>
  </si>
  <si>
    <t>Screen</t>
  </si>
  <si>
    <t>Hourly</t>
  </si>
  <si>
    <t>Notes</t>
  </si>
  <si>
    <t>Raw Score</t>
  </si>
  <si>
    <t>Weighted</t>
  </si>
  <si>
    <t>Years</t>
  </si>
  <si>
    <t xml:space="preserve">Total out of </t>
  </si>
  <si>
    <t>Total</t>
  </si>
  <si>
    <t>Weight
Avg</t>
  </si>
  <si>
    <t>Hrs/
Week</t>
  </si>
  <si>
    <t>Assumptions</t>
  </si>
  <si>
    <t>Assume full months without overlap (unless specifically identified in application)</t>
  </si>
  <si>
    <t>Bi-weekly</t>
  </si>
  <si>
    <t>Annual</t>
  </si>
  <si>
    <t>Proposed Pay</t>
  </si>
  <si>
    <t>Total Increase</t>
  </si>
  <si>
    <t>Reference</t>
  </si>
  <si>
    <t>Contact #</t>
  </si>
  <si>
    <t>Type</t>
  </si>
  <si>
    <t>Personal</t>
  </si>
  <si>
    <t>Professional</t>
  </si>
  <si>
    <t>Msg Left</t>
  </si>
  <si>
    <t>References</t>
  </si>
  <si>
    <t>Option A - % increase</t>
  </si>
  <si>
    <t>Option B - annual salary</t>
  </si>
  <si>
    <t>% from
Current</t>
  </si>
  <si>
    <t>% from
Max</t>
  </si>
  <si>
    <t>CURRENT STATE EMPLOYEE</t>
  </si>
  <si>
    <t>OUTSIDE EMPLOYEE</t>
  </si>
  <si>
    <t>Option C - % increase</t>
  </si>
  <si>
    <t>Option D - annual salary</t>
  </si>
  <si>
    <r>
      <rPr>
        <b/>
        <sz val="11"/>
        <rFont val="Calibri"/>
        <family val="2"/>
      </rPr>
      <t xml:space="preserve"> </t>
    </r>
    <r>
      <rPr>
        <sz val="11"/>
        <rFont val="Calibri"/>
        <family val="2"/>
      </rPr>
      <t>- Explain 6-month probationary period (new hires only).</t>
    </r>
  </si>
  <si>
    <r>
      <t xml:space="preserve">Applicant incompletely answers questions.  Answers often only partially refer to the question and contain meaningless generalities.  Answers tend to be evasive and indirect.  </t>
    </r>
    <r>
      <rPr>
        <u/>
        <sz val="11"/>
        <color indexed="8"/>
        <rFont val="Calibri"/>
        <family val="2"/>
      </rPr>
      <t>Generally below</t>
    </r>
    <r>
      <rPr>
        <sz val="11"/>
        <color indexed="8"/>
        <rFont val="Calibri"/>
        <family val="2"/>
      </rPr>
      <t xml:space="preserve"> criteria required for successful job performance.</t>
    </r>
  </si>
  <si>
    <r>
      <t xml:space="preserve">Very strong evidence skill is not present.  Answers </t>
    </r>
    <r>
      <rPr>
        <u/>
        <sz val="11"/>
        <color indexed="8"/>
        <rFont val="Calibri"/>
        <family val="2"/>
      </rPr>
      <t>below</t>
    </r>
    <r>
      <rPr>
        <sz val="11"/>
        <color indexed="8"/>
        <rFont val="Calibri"/>
        <family val="2"/>
      </rPr>
      <t xml:space="preserve"> criteria required for successful job performance.</t>
    </r>
  </si>
  <si>
    <r>
      <t xml:space="preserve">Answers do not relate to question.  Answers </t>
    </r>
    <r>
      <rPr>
        <u/>
        <sz val="11"/>
        <color indexed="8"/>
        <rFont val="Calibri"/>
        <family val="2"/>
      </rPr>
      <t>significantly below</t>
    </r>
    <r>
      <rPr>
        <sz val="11"/>
        <color indexed="8"/>
        <rFont val="Calibri"/>
        <family val="2"/>
      </rPr>
      <t xml:space="preserve"> criteria required for successful job performance.  Behavior is generally negative. </t>
    </r>
  </si>
  <si>
    <r>
      <t xml:space="preserve">This sheet will automatically rank the interviewees on both a standard scale and the weighted scale you provided earlier (if applicable).
</t>
    </r>
    <r>
      <rPr>
        <b/>
        <sz val="13"/>
        <color indexed="8"/>
        <rFont val="Calibri"/>
        <family val="2"/>
      </rPr>
      <t xml:space="preserve"> -</t>
    </r>
    <r>
      <rPr>
        <sz val="13"/>
        <color indexed="8"/>
        <rFont val="Calibri"/>
        <family val="2"/>
      </rPr>
      <t xml:space="preserve"> You may also record the ranked preferences of each interviewer if you'd like.
</t>
    </r>
    <r>
      <rPr>
        <b/>
        <sz val="13"/>
        <color indexed="8"/>
        <rFont val="Calibri"/>
        <family val="2"/>
      </rPr>
      <t xml:space="preserve"> - </t>
    </r>
    <r>
      <rPr>
        <sz val="13"/>
        <color indexed="8"/>
        <rFont val="Calibri"/>
        <family val="2"/>
      </rPr>
      <t xml:space="preserve">There is a space to enter any narrative comments relevant to your decision, and then you'll rank
    your interviewees in the order of priority for offering (up to 3).
</t>
    </r>
    <r>
      <rPr>
        <b/>
        <sz val="13"/>
        <color indexed="8"/>
        <rFont val="Calibri"/>
        <family val="2"/>
      </rPr>
      <t xml:space="preserve"> - </t>
    </r>
    <r>
      <rPr>
        <sz val="13"/>
        <color indexed="8"/>
        <rFont val="Calibri"/>
        <family val="2"/>
      </rPr>
      <t xml:space="preserve">Enter the applicants current &amp; proposed salary under "salary calculations".
</t>
    </r>
    <r>
      <rPr>
        <b/>
        <sz val="13"/>
        <color indexed="8"/>
        <rFont val="Calibri"/>
        <family val="2"/>
      </rPr>
      <t xml:space="preserve"> - </t>
    </r>
    <r>
      <rPr>
        <sz val="13"/>
        <color indexed="8"/>
        <rFont val="Calibri"/>
        <family val="2"/>
      </rPr>
      <t>Include a recommended $ amount in the "Offer" box .</t>
    </r>
  </si>
  <si>
    <t>Employer</t>
  </si>
  <si>
    <t>Title or Duties</t>
  </si>
  <si>
    <t>Assume 1st of Month</t>
  </si>
  <si>
    <t>End</t>
  </si>
  <si>
    <t>Start</t>
  </si>
  <si>
    <r>
      <rPr>
        <b/>
        <sz val="16"/>
        <color indexed="8"/>
        <rFont val="Calibri"/>
        <family val="2"/>
      </rPr>
      <t>*</t>
    </r>
    <r>
      <rPr>
        <sz val="13"/>
        <color indexed="8"/>
        <rFont val="Calibri"/>
        <family val="2"/>
      </rPr>
      <t xml:space="preserve"> Weighting should be left at "1.00" unless you intend to weigh some of your questions differently than the others.
   In that case, enter "0.75" for 3/4 weight, "1.50" for 1 &amp; 1/2 weight, etc.</t>
    </r>
  </si>
  <si>
    <t>Plan
Start</t>
  </si>
  <si>
    <t>Plan
Finish</t>
  </si>
  <si>
    <t>Work
Days</t>
  </si>
  <si>
    <t>Screen cert list</t>
  </si>
  <si>
    <t>Schedule interviews</t>
  </si>
  <si>
    <t>Conduct Interviews - 1st round</t>
  </si>
  <si>
    <t>Conduct Interviews - 2nd round (if needed)</t>
  </si>
  <si>
    <t>Background &amp; reference checks</t>
  </si>
  <si>
    <t>Offer</t>
  </si>
  <si>
    <t>Start Date</t>
  </si>
  <si>
    <t>Total Work Days</t>
  </si>
  <si>
    <t>Timeline</t>
  </si>
  <si>
    <t>2nd Interview Schedule (as applicable)</t>
  </si>
  <si>
    <t xml:space="preserve"> = AAR Eligible</t>
  </si>
  <si>
    <t xml:space="preserve"> - Min Req</t>
  </si>
  <si>
    <t>Cert list from DAS</t>
  </si>
  <si>
    <t>Proposed Increase (%)</t>
  </si>
  <si>
    <t>Annual Pay ($)</t>
  </si>
  <si>
    <r>
      <t xml:space="preserve">Enter </t>
    </r>
    <r>
      <rPr>
        <b/>
        <sz val="13"/>
        <color indexed="8"/>
        <rFont val="Calibri"/>
        <family val="2"/>
      </rPr>
      <t xml:space="preserve">current bi-weekly pay
</t>
    </r>
    <r>
      <rPr>
        <sz val="12"/>
        <color indexed="8"/>
        <rFont val="Calibri"/>
        <family val="2"/>
      </rPr>
      <t xml:space="preserve">and then select option A </t>
    </r>
    <r>
      <rPr>
        <b/>
        <u/>
        <sz val="12"/>
        <color indexed="8"/>
        <rFont val="Calibri"/>
        <family val="2"/>
      </rPr>
      <t>or</t>
    </r>
    <r>
      <rPr>
        <sz val="12"/>
        <color indexed="8"/>
        <rFont val="Calibri"/>
        <family val="2"/>
      </rPr>
      <t xml:space="preserve"> B:</t>
    </r>
  </si>
  <si>
    <r>
      <t>Enter the</t>
    </r>
    <r>
      <rPr>
        <b/>
        <sz val="12"/>
        <color indexed="8"/>
        <rFont val="Calibri"/>
        <family val="2"/>
      </rPr>
      <t xml:space="preserve"> </t>
    </r>
    <r>
      <rPr>
        <b/>
        <sz val="13"/>
        <color indexed="8"/>
        <rFont val="Calibri"/>
        <family val="2"/>
      </rPr>
      <t xml:space="preserve">current annual salary
</t>
    </r>
    <r>
      <rPr>
        <sz val="12"/>
        <color indexed="8"/>
        <rFont val="Calibri"/>
        <family val="2"/>
      </rPr>
      <t xml:space="preserve">and then select option C </t>
    </r>
    <r>
      <rPr>
        <b/>
        <u/>
        <sz val="12"/>
        <color indexed="8"/>
        <rFont val="Calibri"/>
        <family val="2"/>
      </rPr>
      <t>or</t>
    </r>
    <r>
      <rPr>
        <sz val="12"/>
        <color indexed="8"/>
        <rFont val="Calibri"/>
        <family val="2"/>
      </rPr>
      <t xml:space="preserve"> D:</t>
    </r>
  </si>
  <si>
    <t>Notice received</t>
  </si>
  <si>
    <t>NeoGov</t>
  </si>
  <si>
    <t xml:space="preserve"> x 5% per year</t>
  </si>
  <si>
    <t xml:space="preserve"> = Total Possible Above MIN</t>
  </si>
  <si>
    <r>
      <t xml:space="preserve">Enter minimum # of </t>
    </r>
    <r>
      <rPr>
        <b/>
        <u/>
        <sz val="12"/>
        <color indexed="8"/>
        <rFont val="Calibri"/>
        <family val="2"/>
      </rPr>
      <t>required</t>
    </r>
    <r>
      <rPr>
        <sz val="12"/>
        <color indexed="8"/>
        <rFont val="Calibri"/>
        <family val="2"/>
      </rPr>
      <t xml:space="preserve"> years to obtain # of years for AAR consideration</t>
    </r>
  </si>
  <si>
    <t>Salary</t>
  </si>
  <si>
    <t>Enter a start date and end date for each task line.  In the cell to the right of "Work Days", enter the first Monday of the week in which the first task began.</t>
  </si>
  <si>
    <r>
      <rPr>
        <b/>
        <sz val="13"/>
        <rFont val="Calibri"/>
        <family val="2"/>
      </rPr>
      <t>Complete the Salary sheet for the candidate(s) being offered.  This sheet includes information for calculating an Advanced Appointment, as well as the Salary calculator.</t>
    </r>
    <r>
      <rPr>
        <sz val="13"/>
        <rFont val="Calibri"/>
        <family val="2"/>
      </rPr>
      <t xml:space="preserve">
 </t>
    </r>
    <r>
      <rPr>
        <u/>
        <sz val="13"/>
        <rFont val="Calibri"/>
        <family val="2"/>
      </rPr>
      <t xml:space="preserve"> Advanced Appointment</t>
    </r>
    <r>
      <rPr>
        <sz val="13"/>
        <rFont val="Calibri"/>
        <family val="2"/>
      </rPr>
      <t xml:space="preserve">
    </t>
    </r>
    <r>
      <rPr>
        <sz val="13"/>
        <rFont val="Calibri"/>
        <family val="2"/>
      </rPr>
      <t xml:space="preserve"> - Enter Experience/Job, Start and End dates (Month/Year), and Hours per Week.
     - Sheet will calculate weighted years of experience to use in completion of Adv Apt request.
   </t>
    </r>
    <r>
      <rPr>
        <u/>
        <sz val="13"/>
        <rFont val="Calibri"/>
        <family val="2"/>
      </rPr>
      <t>Salary Calculator</t>
    </r>
    <r>
      <rPr>
        <sz val="13"/>
        <rFont val="Calibri"/>
        <family val="2"/>
      </rPr>
      <t xml:space="preserve">
     - If state employee, enter current bi-weekly salary then select </t>
    </r>
    <r>
      <rPr>
        <b/>
        <u/>
        <sz val="13"/>
        <rFont val="Calibri"/>
        <family val="2"/>
      </rPr>
      <t>either</t>
    </r>
    <r>
      <rPr>
        <sz val="13"/>
        <rFont val="Calibri"/>
        <family val="2"/>
      </rPr>
      <t xml:space="preserve"> a % increase or a
       desired annual salary level.
     - If outside hire, enter the current annual salary then select </t>
    </r>
    <r>
      <rPr>
        <b/>
        <u/>
        <sz val="13"/>
        <rFont val="Calibri"/>
        <family val="2"/>
      </rPr>
      <t>either</t>
    </r>
    <r>
      <rPr>
        <sz val="13"/>
        <rFont val="Calibri"/>
        <family val="2"/>
      </rPr>
      <t xml:space="preserve"> a % increase or a
       desired annual salary level.</t>
    </r>
    <r>
      <rPr>
        <b/>
        <sz val="13"/>
        <rFont val="Calibri"/>
        <family val="2"/>
      </rPr>
      <t/>
    </r>
  </si>
  <si>
    <t>Education</t>
  </si>
  <si>
    <t>Experience</t>
  </si>
  <si>
    <t>Interview</t>
  </si>
  <si>
    <t>Max Points</t>
  </si>
  <si>
    <t>Add Veteran's
Points</t>
  </si>
  <si>
    <t>Total Interview</t>
  </si>
  <si>
    <t>Min Score for Interview</t>
  </si>
  <si>
    <t>Total Screen</t>
  </si>
  <si>
    <t xml:space="preserve">Hiring documents (PDQ/HF/VIF) to HR </t>
  </si>
  <si>
    <t>Hiring documents to DAS</t>
  </si>
  <si>
    <t>3rd Interview Schedule (as applicable)</t>
  </si>
  <si>
    <t>% to Interview</t>
  </si>
  <si>
    <r>
      <rPr>
        <b/>
        <sz val="13"/>
        <color indexed="8"/>
        <rFont val="Calibri"/>
        <family val="2"/>
      </rPr>
      <t xml:space="preserve">Complete screening for each NEOGOV-referred candidate.  </t>
    </r>
    <r>
      <rPr>
        <sz val="13"/>
        <color indexed="8"/>
        <rFont val="Calibri"/>
        <family val="2"/>
      </rPr>
      <t xml:space="preserve">
</t>
    </r>
    <r>
      <rPr>
        <b/>
        <sz val="13"/>
        <color indexed="8"/>
        <rFont val="Calibri"/>
        <family val="2"/>
      </rPr>
      <t xml:space="preserve"> -</t>
    </r>
    <r>
      <rPr>
        <sz val="13"/>
        <color indexed="8"/>
        <rFont val="Calibri"/>
        <family val="2"/>
      </rPr>
      <t xml:space="preserve"> Enter name of each candidates in top row ("candidate #").
</t>
    </r>
    <r>
      <rPr>
        <b/>
        <sz val="13"/>
        <color indexed="8"/>
        <rFont val="Calibri"/>
        <family val="2"/>
      </rPr>
      <t xml:space="preserve"> -</t>
    </r>
    <r>
      <rPr>
        <sz val="13"/>
        <color indexed="8"/>
        <rFont val="Calibri"/>
        <family val="2"/>
      </rPr>
      <t xml:space="preserve"> Enter screening criteria &amp; scoring for each section in the left column.
</t>
    </r>
    <r>
      <rPr>
        <b/>
        <sz val="13"/>
        <color indexed="8"/>
        <rFont val="Calibri"/>
        <family val="2"/>
      </rPr>
      <t xml:space="preserve"> -</t>
    </r>
    <r>
      <rPr>
        <sz val="13"/>
        <color indexed="8"/>
        <rFont val="Calibri"/>
        <family val="2"/>
      </rPr>
      <t xml:space="preserve"> Score each candidate against your screening criteria.
</t>
    </r>
    <r>
      <rPr>
        <b/>
        <sz val="13"/>
        <color indexed="8"/>
        <rFont val="Calibri"/>
        <family val="2"/>
      </rPr>
      <t xml:space="preserve"> - </t>
    </r>
    <r>
      <rPr>
        <sz val="13"/>
        <color indexed="8"/>
        <rFont val="Calibri"/>
        <family val="2"/>
      </rPr>
      <t xml:space="preserve">Enter veteran's points as determined by DAS.
</t>
    </r>
    <r>
      <rPr>
        <b/>
        <sz val="13"/>
        <color indexed="8"/>
        <rFont val="Calibri"/>
        <family val="2"/>
      </rPr>
      <t xml:space="preserve"> - </t>
    </r>
    <r>
      <rPr>
        <sz val="13"/>
        <color indexed="8"/>
        <rFont val="Calibri"/>
        <family val="2"/>
      </rPr>
      <t>Enter minimum screening score (to interview) in the bottom left box.
 - Note: the Screen B worksheet may be used for overflow when screening &gt;100 applicants</t>
    </r>
  </si>
  <si>
    <r>
      <rPr>
        <b/>
        <sz val="13"/>
        <rFont val="Calibri"/>
        <family val="2"/>
      </rPr>
      <t>Enter information about the position:
 -</t>
    </r>
    <r>
      <rPr>
        <sz val="13"/>
        <rFont val="Calibri"/>
        <family val="2"/>
      </rPr>
      <t xml:space="preserve"> Position Information: enter vacant position information.
</t>
    </r>
    <r>
      <rPr>
        <b/>
        <sz val="13"/>
        <rFont val="Calibri"/>
        <family val="2"/>
      </rPr>
      <t xml:space="preserve"> -</t>
    </r>
    <r>
      <rPr>
        <sz val="13"/>
        <rFont val="Calibri"/>
        <family val="2"/>
      </rPr>
      <t xml:space="preserve"> Interviewer Information: enter name &amp; initials for each, along with # of interviewers.
</t>
    </r>
    <r>
      <rPr>
        <b/>
        <sz val="13"/>
        <rFont val="Calibri"/>
        <family val="2"/>
      </rPr>
      <t xml:space="preserve"> -</t>
    </r>
    <r>
      <rPr>
        <sz val="13"/>
        <rFont val="Calibri"/>
        <family val="2"/>
      </rPr>
      <t xml:space="preserve"> Interview Questions: enter up to 10 interview questions &amp; weighting. *</t>
    </r>
  </si>
  <si>
    <t>Enter required information for each candidate that you will be interviewing, up to 20 inteviews.</t>
  </si>
  <si>
    <t>Non-Scored Questions (what else should we know?, etc.)</t>
  </si>
  <si>
    <t>n/a</t>
  </si>
  <si>
    <r>
      <t xml:space="preserve">This is your question sheet, and is automatically populated based on information you fill-in on </t>
    </r>
    <r>
      <rPr>
        <u/>
        <sz val="13"/>
        <color indexed="8"/>
        <rFont val="Calibri"/>
        <family val="2"/>
      </rPr>
      <t>Inputs</t>
    </r>
    <r>
      <rPr>
        <sz val="13"/>
        <color indexed="8"/>
        <rFont val="Calibri"/>
        <family val="2"/>
      </rPr>
      <t xml:space="preserve">.  Print and copy the </t>
    </r>
    <r>
      <rPr>
        <u/>
        <sz val="13"/>
        <color indexed="8"/>
        <rFont val="Calibri"/>
        <family val="2"/>
      </rPr>
      <t>Questions</t>
    </r>
    <r>
      <rPr>
        <sz val="13"/>
        <color indexed="8"/>
        <rFont val="Calibri"/>
        <family val="2"/>
      </rPr>
      <t xml:space="preserve"> worksheet as needed to complete your interviews.</t>
    </r>
    <r>
      <rPr>
        <i/>
        <sz val="13"/>
        <color indexed="8"/>
        <rFont val="Calibri"/>
        <family val="2"/>
      </rPr>
      <t/>
    </r>
  </si>
  <si>
    <t>Document your reference checks on the candidate(s) being considered. Use Ref Check B for additional reference checks, as needed.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</si>
</sst>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42" formatCode="_(&quot;$&quot;* #,##0_);_(&quot;$&quot;* \(#,##0\);_(&quot;$&quot;* &quot;-&quot;_);_(@_)"/>
    <numFmt numFmtId="44" formatCode="_(&quot;$&quot;* #,##0.00_);_(&quot;$&quot;* \(#,##0.00\);_(&quot;$&quot;* &quot;-&quot;??_);_(@_)"/>
    <numFmt numFmtId="164" formatCode="0.0%"/>
    <numFmt numFmtId="165" formatCode="_(&quot;$&quot;* #,##0_);_(&quot;$&quot;* \(#,##0\);_(&quot;$&quot;* &quot;-&quot;??_);_(@_)"/>
    <numFmt numFmtId="166" formatCode="mm/dd/yy;@"/>
    <numFmt numFmtId="167" formatCode="0000"/>
    <numFmt numFmtId="168" formatCode="0.000"/>
    <numFmt numFmtId="169" formatCode="0.0"/>
    <numFmt numFmtId="170" formatCode="h:mm;@"/>
    <numFmt numFmtId="171" formatCode="mm/yyyy"/>
    <numFmt numFmtId="172" formatCode="_(&quot;$&quot;* #,##0.00_);_(&quot;$&quot;* \(#,##0.00\);_(&quot;$&quot;* &quot;-&quot;_);_(@_)"/>
    <numFmt numFmtId="173" formatCode="[&lt;=9999999]###\-####;\(###\)\ ###\-####"/>
    <numFmt numFmtId="174" formatCode="m/d/yy\ h:mm;@"/>
    <numFmt numFmtId="175" formatCode="m/d"/>
  </numFmts>
  <fonts count="62" x14ac:knownFonts="1">
    <font>
      <sz val="11"/>
      <color theme="1"/>
      <name val="Calibri"/>
      <family val="2"/>
      <scheme val="minor"/>
    </font>
    <font>
      <sz val="12"/>
      <name val="Garamond"/>
      <family val="1"/>
    </font>
    <font>
      <i/>
      <sz val="11"/>
      <name val="Garamond"/>
      <family val="1"/>
    </font>
    <font>
      <b/>
      <sz val="9"/>
      <color indexed="81"/>
      <name val="Garamond"/>
      <family val="1"/>
    </font>
    <font>
      <sz val="12"/>
      <color indexed="8"/>
      <name val="Calibri"/>
      <family val="2"/>
    </font>
    <font>
      <sz val="11"/>
      <name val="Calibri"/>
      <family val="2"/>
    </font>
    <font>
      <b/>
      <sz val="11"/>
      <name val="Calibri"/>
      <family val="2"/>
    </font>
    <font>
      <u/>
      <sz val="11"/>
      <color indexed="8"/>
      <name val="Calibri"/>
      <family val="2"/>
    </font>
    <font>
      <sz val="11"/>
      <color indexed="8"/>
      <name val="Calibri"/>
      <family val="2"/>
    </font>
    <font>
      <b/>
      <sz val="13"/>
      <color indexed="8"/>
      <name val="Calibri"/>
      <family val="2"/>
    </font>
    <font>
      <b/>
      <sz val="12"/>
      <color indexed="8"/>
      <name val="Calibri"/>
      <family val="2"/>
    </font>
    <font>
      <sz val="13"/>
      <color indexed="8"/>
      <name val="Calibri"/>
      <family val="2"/>
    </font>
    <font>
      <u/>
      <sz val="13"/>
      <color indexed="8"/>
      <name val="Calibri"/>
      <family val="2"/>
    </font>
    <font>
      <b/>
      <sz val="16"/>
      <color indexed="8"/>
      <name val="Calibri"/>
      <family val="2"/>
    </font>
    <font>
      <i/>
      <sz val="13"/>
      <color indexed="8"/>
      <name val="Calibri"/>
      <family val="2"/>
    </font>
    <font>
      <b/>
      <u/>
      <sz val="12"/>
      <color indexed="8"/>
      <name val="Calibri"/>
      <family val="2"/>
    </font>
    <font>
      <b/>
      <sz val="13"/>
      <name val="Calibri"/>
      <family val="2"/>
    </font>
    <font>
      <sz val="13"/>
      <name val="Calibri"/>
      <family val="2"/>
    </font>
    <font>
      <u/>
      <sz val="13"/>
      <name val="Calibri"/>
      <family val="2"/>
    </font>
    <font>
      <b/>
      <u/>
      <sz val="13"/>
      <name val="Calibri"/>
      <family val="2"/>
    </font>
    <font>
      <sz val="11"/>
      <color theme="1"/>
      <name val="Calibri"/>
      <family val="2"/>
      <scheme val="minor"/>
    </font>
    <font>
      <b/>
      <sz val="11"/>
      <color theme="1"/>
      <name val="Calibri"/>
      <family val="2"/>
      <scheme val="minor"/>
    </font>
    <font>
      <sz val="11"/>
      <color rgb="FFFF0000"/>
      <name val="Calibri"/>
      <family val="2"/>
      <scheme val="minor"/>
    </font>
    <font>
      <sz val="12"/>
      <color theme="1"/>
      <name val="Garamond"/>
      <family val="1"/>
    </font>
    <font>
      <sz val="10"/>
      <color theme="1"/>
      <name val="Garamond"/>
      <family val="1"/>
    </font>
    <font>
      <b/>
      <sz val="14"/>
      <color theme="1"/>
      <name val="Garamond"/>
      <family val="1"/>
    </font>
    <font>
      <b/>
      <sz val="12"/>
      <color theme="1"/>
      <name val="Garamond"/>
      <family val="1"/>
    </font>
    <font>
      <sz val="12"/>
      <color theme="1"/>
      <name val="Calibri"/>
      <family val="2"/>
      <scheme val="minor"/>
    </font>
    <font>
      <i/>
      <sz val="11"/>
      <color theme="1"/>
      <name val="Calibri"/>
      <family val="2"/>
      <scheme val="minor"/>
    </font>
    <font>
      <b/>
      <sz val="12"/>
      <color theme="1"/>
      <name val="Calibri"/>
      <family val="2"/>
      <scheme val="minor"/>
    </font>
    <font>
      <i/>
      <sz val="12"/>
      <color theme="1"/>
      <name val="Calibri"/>
      <family val="2"/>
      <scheme val="minor"/>
    </font>
    <font>
      <sz val="11"/>
      <name val="Calibri"/>
      <family val="2"/>
      <scheme val="minor"/>
    </font>
    <font>
      <b/>
      <sz val="11"/>
      <name val="Calibri"/>
      <family val="2"/>
      <scheme val="minor"/>
    </font>
    <font>
      <sz val="12"/>
      <name val="Calibri"/>
      <family val="2"/>
      <scheme val="minor"/>
    </font>
    <font>
      <b/>
      <sz val="12"/>
      <name val="Calibri"/>
      <family val="2"/>
      <scheme val="minor"/>
    </font>
    <font>
      <b/>
      <sz val="13"/>
      <color theme="1"/>
      <name val="Calibri"/>
      <family val="2"/>
      <scheme val="minor"/>
    </font>
    <font>
      <i/>
      <sz val="9"/>
      <name val="Calibri"/>
      <family val="2"/>
      <scheme val="minor"/>
    </font>
    <font>
      <i/>
      <sz val="11"/>
      <name val="Calibri"/>
      <family val="2"/>
      <scheme val="minor"/>
    </font>
    <font>
      <b/>
      <sz val="12"/>
      <color theme="1"/>
      <name val="Calibri"/>
      <family val="2"/>
    </font>
    <font>
      <b/>
      <sz val="10"/>
      <name val="Calibri"/>
      <family val="2"/>
      <scheme val="minor"/>
    </font>
    <font>
      <sz val="10"/>
      <name val="Calibri"/>
      <family val="2"/>
      <scheme val="minor"/>
    </font>
    <font>
      <b/>
      <sz val="14"/>
      <name val="Calibri"/>
      <family val="2"/>
      <scheme val="minor"/>
    </font>
    <font>
      <b/>
      <i/>
      <sz val="12"/>
      <color theme="1"/>
      <name val="Calibri"/>
      <family val="2"/>
      <scheme val="minor"/>
    </font>
    <font>
      <sz val="12"/>
      <color theme="1"/>
      <name val="Calibri"/>
      <family val="2"/>
    </font>
    <font>
      <b/>
      <sz val="14"/>
      <color theme="1"/>
      <name val="Calibri"/>
      <family val="2"/>
      <scheme val="minor"/>
    </font>
    <font>
      <sz val="10"/>
      <color theme="1"/>
      <name val="Calibri"/>
      <family val="2"/>
    </font>
    <font>
      <b/>
      <sz val="16"/>
      <name val="Calibri"/>
      <family val="2"/>
      <scheme val="minor"/>
    </font>
    <font>
      <sz val="13"/>
      <color theme="1"/>
      <name val="Garamond"/>
      <family val="1"/>
    </font>
    <font>
      <sz val="13"/>
      <color theme="1"/>
      <name val="Calibri"/>
      <family val="2"/>
      <scheme val="minor"/>
    </font>
    <font>
      <sz val="9"/>
      <name val="Calibri"/>
      <family val="2"/>
      <scheme val="minor"/>
    </font>
    <font>
      <i/>
      <sz val="10"/>
      <color theme="1"/>
      <name val="Calibri"/>
      <family val="2"/>
      <scheme val="minor"/>
    </font>
    <font>
      <b/>
      <sz val="10"/>
      <color theme="1"/>
      <name val="Calibri"/>
      <family val="2"/>
      <scheme val="minor"/>
    </font>
    <font>
      <sz val="10"/>
      <color theme="1"/>
      <name val="Calibri"/>
      <family val="2"/>
      <scheme val="minor"/>
    </font>
    <font>
      <sz val="13"/>
      <name val="Calibri"/>
      <family val="2"/>
      <scheme val="minor"/>
    </font>
    <font>
      <sz val="13"/>
      <color indexed="8"/>
      <name val="Calibri"/>
      <family val="2"/>
      <scheme val="minor"/>
    </font>
    <font>
      <b/>
      <sz val="18"/>
      <color theme="1"/>
      <name val="Calibri"/>
      <family val="2"/>
      <scheme val="minor"/>
    </font>
    <font>
      <sz val="8"/>
      <color theme="1"/>
      <name val="Calibri"/>
      <family val="2"/>
      <scheme val="minor"/>
    </font>
    <font>
      <b/>
      <sz val="13"/>
      <name val="Calibri"/>
      <family val="2"/>
      <scheme val="minor"/>
    </font>
    <font>
      <b/>
      <sz val="18"/>
      <name val="Calibri"/>
      <family val="2"/>
      <scheme val="minor"/>
    </font>
    <font>
      <b/>
      <sz val="16"/>
      <color theme="1"/>
      <name val="Calibri"/>
      <family val="2"/>
      <scheme val="minor"/>
    </font>
    <font>
      <b/>
      <sz val="14"/>
      <color theme="1"/>
      <name val="Calibri"/>
      <family val="2"/>
    </font>
    <font>
      <i/>
      <sz val="12"/>
      <color theme="1"/>
      <name val="Calibri"/>
      <family val="2"/>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52">
    <border>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medium">
        <color indexed="64"/>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3">
    <xf numFmtId="0" fontId="0" fillId="0" borderId="0"/>
    <xf numFmtId="44" fontId="20" fillId="0" borderId="0" applyFont="0" applyFill="0" applyBorder="0" applyAlignment="0" applyProtection="0"/>
    <xf numFmtId="9" fontId="20" fillId="0" borderId="0" applyFont="0" applyFill="0" applyBorder="0" applyAlignment="0" applyProtection="0"/>
  </cellStyleXfs>
  <cellXfs count="440">
    <xf numFmtId="0" fontId="0" fillId="0" borderId="0" xfId="0"/>
    <xf numFmtId="0" fontId="1" fillId="0" borderId="0" xfId="0" applyFont="1" applyAlignment="1">
      <alignment horizontal="center" vertical="center"/>
    </xf>
    <xf numFmtId="0" fontId="23" fillId="0" borderId="0" xfId="0" applyFont="1" applyAlignment="1">
      <alignment vertical="center"/>
    </xf>
    <xf numFmtId="0" fontId="24" fillId="0" borderId="0" xfId="0" applyFont="1" applyAlignment="1">
      <alignment vertical="center"/>
    </xf>
    <xf numFmtId="0" fontId="23" fillId="0" borderId="0" xfId="0" applyFont="1" applyAlignment="1" applyProtection="1">
      <alignment horizontal="center" vertical="center"/>
    </xf>
    <xf numFmtId="0" fontId="25" fillId="0" borderId="0" xfId="0" applyFont="1" applyBorder="1" applyAlignment="1" applyProtection="1">
      <alignment vertical="center"/>
    </xf>
    <xf numFmtId="0" fontId="26" fillId="0" borderId="0" xfId="0" applyFont="1" applyAlignment="1" applyProtection="1">
      <alignment horizontal="center" vertical="center"/>
    </xf>
    <xf numFmtId="0" fontId="27" fillId="0" borderId="0" xfId="0" applyFont="1" applyBorder="1" applyAlignment="1">
      <alignment horizontal="center" vertical="center" wrapText="1"/>
    </xf>
    <xf numFmtId="0" fontId="27" fillId="0" borderId="0" xfId="0" applyFont="1" applyBorder="1" applyAlignment="1">
      <alignment horizontal="left" vertical="center" wrapText="1"/>
    </xf>
    <xf numFmtId="0" fontId="28" fillId="0" borderId="0" xfId="0" applyFont="1" applyBorder="1" applyAlignment="1">
      <alignment horizontal="center" vertical="center" wrapText="1"/>
    </xf>
    <xf numFmtId="0" fontId="31" fillId="0" borderId="0" xfId="0" applyFont="1" applyFill="1" applyAlignment="1" applyProtection="1">
      <alignment horizontal="center" vertical="center"/>
    </xf>
    <xf numFmtId="0" fontId="31" fillId="0" borderId="0" xfId="0" applyFont="1" applyFill="1" applyAlignment="1" applyProtection="1">
      <alignment horizontal="left" vertical="center"/>
    </xf>
    <xf numFmtId="0" fontId="31" fillId="0" borderId="0" xfId="0" applyFont="1" applyFill="1" applyAlignment="1" applyProtection="1">
      <alignment horizontal="right" vertical="center"/>
    </xf>
    <xf numFmtId="0" fontId="22" fillId="0" borderId="0" xfId="0" applyFont="1" applyFill="1" applyBorder="1" applyAlignment="1" applyProtection="1">
      <alignment horizontal="center" vertical="center"/>
    </xf>
    <xf numFmtId="0" fontId="31" fillId="0" borderId="0" xfId="0" applyFont="1" applyFill="1" applyBorder="1" applyAlignment="1" applyProtection="1">
      <alignment vertical="center"/>
    </xf>
    <xf numFmtId="0" fontId="31" fillId="0" borderId="0" xfId="0" applyFont="1" applyFill="1" applyBorder="1" applyAlignment="1" applyProtection="1">
      <alignment vertical="center" wrapText="1"/>
    </xf>
    <xf numFmtId="0" fontId="32" fillId="0" borderId="0" xfId="0" applyFont="1" applyFill="1" applyBorder="1" applyAlignment="1" applyProtection="1">
      <alignment horizontal="right" vertical="center"/>
    </xf>
    <xf numFmtId="0" fontId="31" fillId="0" borderId="5" xfId="0" applyFont="1" applyFill="1" applyBorder="1" applyAlignment="1" applyProtection="1">
      <alignment horizontal="left" vertical="center" wrapText="1" indent="1"/>
    </xf>
    <xf numFmtId="0" fontId="32" fillId="0" borderId="0" xfId="0" applyFont="1" applyFill="1" applyBorder="1" applyAlignment="1" applyProtection="1">
      <alignment horizontal="right" vertical="center" wrapText="1"/>
    </xf>
    <xf numFmtId="167" fontId="31" fillId="0" borderId="5" xfId="0" applyNumberFormat="1" applyFont="1" applyFill="1" applyBorder="1" applyAlignment="1" applyProtection="1">
      <alignment horizontal="center" vertical="center" wrapText="1"/>
    </xf>
    <xf numFmtId="0" fontId="22" fillId="0" borderId="0" xfId="0" applyFont="1" applyFill="1" applyBorder="1" applyAlignment="1" applyProtection="1">
      <alignment horizontal="left" vertical="center"/>
    </xf>
    <xf numFmtId="0" fontId="31" fillId="0" borderId="0" xfId="0" applyFont="1" applyFill="1" applyAlignment="1" applyProtection="1">
      <alignment vertical="center" wrapText="1"/>
    </xf>
    <xf numFmtId="0" fontId="31" fillId="0" borderId="0" xfId="0" applyFont="1" applyFill="1" applyBorder="1" applyAlignment="1" applyProtection="1">
      <alignment horizontal="right" vertical="center"/>
    </xf>
    <xf numFmtId="0" fontId="31" fillId="0" borderId="5" xfId="0" applyFont="1" applyFill="1" applyBorder="1" applyAlignment="1" applyProtection="1">
      <alignment horizontal="right" vertical="center"/>
    </xf>
    <xf numFmtId="0" fontId="31" fillId="0" borderId="5" xfId="0" applyFont="1" applyFill="1" applyBorder="1" applyAlignment="1" applyProtection="1">
      <alignment horizontal="center" vertical="center"/>
    </xf>
    <xf numFmtId="0" fontId="31" fillId="0" borderId="0" xfId="0" applyFont="1" applyFill="1" applyAlignment="1" applyProtection="1">
      <alignment horizontal="right"/>
    </xf>
    <xf numFmtId="0" fontId="32" fillId="0" borderId="6" xfId="0" applyFont="1" applyFill="1" applyBorder="1" applyAlignment="1" applyProtection="1">
      <alignment horizontal="left" vertical="center"/>
    </xf>
    <xf numFmtId="0" fontId="31" fillId="0" borderId="6" xfId="0" applyFont="1" applyFill="1" applyBorder="1" applyAlignment="1" applyProtection="1">
      <alignment horizontal="center" vertical="center"/>
    </xf>
    <xf numFmtId="0" fontId="27" fillId="0" borderId="0" xfId="0" applyFont="1" applyAlignment="1">
      <alignment horizontal="right" vertical="center"/>
    </xf>
    <xf numFmtId="0" fontId="33" fillId="0" borderId="0" xfId="0" applyFont="1" applyAlignment="1">
      <alignment horizontal="center" vertical="center"/>
    </xf>
    <xf numFmtId="0" fontId="33" fillId="0" borderId="0" xfId="0" applyFont="1" applyAlignment="1">
      <alignment horizontal="left" vertical="center"/>
    </xf>
    <xf numFmtId="0" fontId="34" fillId="2" borderId="7" xfId="0" applyFont="1" applyFill="1" applyBorder="1" applyAlignment="1">
      <alignment horizontal="center" vertical="center" wrapText="1"/>
    </xf>
    <xf numFmtId="0" fontId="34" fillId="2" borderId="7" xfId="0" applyFont="1" applyFill="1" applyBorder="1" applyAlignment="1">
      <alignment horizontal="center" vertical="center"/>
    </xf>
    <xf numFmtId="0" fontId="27" fillId="0" borderId="0" xfId="0" applyFont="1" applyAlignment="1">
      <alignment horizontal="center" vertical="center"/>
    </xf>
    <xf numFmtId="0" fontId="29" fillId="2" borderId="8" xfId="0" applyFont="1" applyFill="1" applyBorder="1" applyAlignment="1">
      <alignment horizontal="center" vertical="center" wrapText="1"/>
    </xf>
    <xf numFmtId="0" fontId="29" fillId="2" borderId="5"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7" fillId="0" borderId="0" xfId="0" applyFont="1" applyAlignment="1" applyProtection="1">
      <alignment horizontal="center" vertical="center"/>
    </xf>
    <xf numFmtId="0" fontId="35" fillId="2" borderId="7" xfId="0" applyFont="1" applyFill="1" applyBorder="1" applyAlignment="1">
      <alignment horizontal="center" vertical="center"/>
    </xf>
    <xf numFmtId="0" fontId="32" fillId="0" borderId="0" xfId="0" applyFont="1" applyFill="1" applyBorder="1" applyAlignment="1" applyProtection="1">
      <alignment horizontal="left" vertical="center"/>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wrapText="1"/>
    </xf>
    <xf numFmtId="0" fontId="36" fillId="0" borderId="0" xfId="0" applyFont="1" applyFill="1" applyBorder="1" applyAlignment="1" applyProtection="1">
      <alignment horizontal="center" vertical="top"/>
    </xf>
    <xf numFmtId="0" fontId="37" fillId="0" borderId="0" xfId="0" applyFont="1" applyFill="1" applyBorder="1" applyAlignment="1" applyProtection="1">
      <alignment vertical="center"/>
    </xf>
    <xf numFmtId="0" fontId="29" fillId="2" borderId="10" xfId="0" applyFont="1" applyFill="1" applyBorder="1" applyAlignment="1">
      <alignment horizontal="center" vertical="center" wrapText="1"/>
    </xf>
    <xf numFmtId="0" fontId="38" fillId="2" borderId="11" xfId="0" applyFont="1" applyFill="1" applyBorder="1" applyAlignment="1">
      <alignment horizontal="center" vertical="center" wrapText="1"/>
    </xf>
    <xf numFmtId="0" fontId="38" fillId="2" borderId="12" xfId="0" applyFont="1" applyFill="1" applyBorder="1" applyAlignment="1">
      <alignment horizontal="center" vertical="center" wrapText="1"/>
    </xf>
    <xf numFmtId="0" fontId="39" fillId="2" borderId="3" xfId="0" applyFont="1" applyFill="1" applyBorder="1" applyAlignment="1" applyProtection="1">
      <alignment horizontal="center" vertical="center"/>
    </xf>
    <xf numFmtId="0" fontId="40" fillId="0" borderId="0" xfId="0" applyFont="1" applyAlignment="1" applyProtection="1">
      <alignment vertical="center"/>
    </xf>
    <xf numFmtId="175" fontId="40" fillId="0" borderId="3" xfId="0" applyNumberFormat="1" applyFont="1" applyFill="1" applyBorder="1" applyAlignment="1" applyProtection="1">
      <alignment vertical="center"/>
    </xf>
    <xf numFmtId="0" fontId="40" fillId="0" borderId="13" xfId="0" applyFont="1" applyBorder="1" applyAlignment="1" applyProtection="1">
      <alignment vertical="center"/>
    </xf>
    <xf numFmtId="175" fontId="40" fillId="0" borderId="13" xfId="0" applyNumberFormat="1" applyFont="1" applyFill="1" applyBorder="1" applyAlignment="1" applyProtection="1">
      <alignment vertical="center"/>
    </xf>
    <xf numFmtId="0" fontId="39" fillId="0" borderId="0" xfId="0" applyFont="1" applyAlignment="1" applyProtection="1">
      <alignment vertical="center"/>
    </xf>
    <xf numFmtId="0" fontId="40" fillId="0" borderId="0" xfId="0" applyFont="1" applyAlignment="1" applyProtection="1">
      <alignment horizontal="center" vertical="center"/>
    </xf>
    <xf numFmtId="172" fontId="33" fillId="2" borderId="0" xfId="0" applyNumberFormat="1" applyFont="1" applyFill="1" applyBorder="1" applyAlignment="1" applyProtection="1">
      <alignment horizontal="center" vertical="center"/>
    </xf>
    <xf numFmtId="172" fontId="33" fillId="2" borderId="5" xfId="0" applyNumberFormat="1" applyFont="1" applyFill="1" applyBorder="1" applyAlignment="1" applyProtection="1">
      <alignment horizontal="center" vertical="center"/>
    </xf>
    <xf numFmtId="0" fontId="41" fillId="2" borderId="6" xfId="0" applyFont="1" applyFill="1" applyBorder="1" applyAlignment="1" applyProtection="1">
      <alignment vertical="center"/>
    </xf>
    <xf numFmtId="0" fontId="41" fillId="2" borderId="14" xfId="0" applyFont="1" applyFill="1" applyBorder="1" applyAlignment="1" applyProtection="1">
      <alignment vertical="center"/>
    </xf>
    <xf numFmtId="0" fontId="41" fillId="2" borderId="0" xfId="0" applyFont="1" applyFill="1" applyBorder="1" applyAlignment="1" applyProtection="1">
      <alignment vertical="center"/>
    </xf>
    <xf numFmtId="172" fontId="33" fillId="2" borderId="13" xfId="0" applyNumberFormat="1" applyFont="1" applyFill="1" applyBorder="1" applyAlignment="1" applyProtection="1">
      <alignment horizontal="center" vertical="center"/>
    </xf>
    <xf numFmtId="0" fontId="42" fillId="2" borderId="13" xfId="0" applyFont="1" applyFill="1" applyBorder="1" applyAlignment="1" applyProtection="1">
      <alignment horizontal="center" vertical="center"/>
    </xf>
    <xf numFmtId="0" fontId="42" fillId="2" borderId="15" xfId="0" applyFont="1" applyFill="1" applyBorder="1" applyAlignment="1" applyProtection="1">
      <alignment horizontal="center" vertical="center"/>
    </xf>
    <xf numFmtId="172" fontId="34" fillId="2" borderId="5" xfId="0" applyNumberFormat="1" applyFont="1" applyFill="1" applyBorder="1" applyAlignment="1" applyProtection="1">
      <alignment horizontal="center" vertical="center"/>
    </xf>
    <xf numFmtId="169" fontId="43" fillId="2" borderId="15" xfId="0" applyNumberFormat="1" applyFont="1" applyFill="1" applyBorder="1" applyAlignment="1">
      <alignment horizontal="right" vertical="center" indent="1"/>
    </xf>
    <xf numFmtId="169" fontId="38" fillId="2" borderId="0" xfId="0" applyNumberFormat="1" applyFont="1" applyFill="1" applyBorder="1" applyAlignment="1">
      <alignment horizontal="right" vertical="center" indent="1"/>
    </xf>
    <xf numFmtId="9" fontId="38" fillId="2" borderId="5" xfId="2" applyFont="1" applyFill="1" applyBorder="1" applyAlignment="1">
      <alignment horizontal="right" vertical="center" indent="1"/>
    </xf>
    <xf numFmtId="1" fontId="38" fillId="0" borderId="16" xfId="0" applyNumberFormat="1" applyFont="1" applyFill="1" applyBorder="1" applyAlignment="1" applyProtection="1">
      <alignment horizontal="right" vertical="center" indent="1"/>
      <protection locked="0"/>
    </xf>
    <xf numFmtId="169" fontId="43" fillId="2" borderId="13" xfId="0" applyNumberFormat="1" applyFont="1" applyFill="1" applyBorder="1" applyAlignment="1">
      <alignment horizontal="center" vertical="center"/>
    </xf>
    <xf numFmtId="0" fontId="43" fillId="0" borderId="17" xfId="0" applyFont="1" applyFill="1" applyBorder="1" applyAlignment="1" applyProtection="1">
      <alignment horizontal="left" vertical="center" wrapText="1" indent="1"/>
      <protection locked="0"/>
    </xf>
    <xf numFmtId="0" fontId="43" fillId="0" borderId="18" xfId="0" applyFont="1" applyFill="1" applyBorder="1" applyAlignment="1" applyProtection="1">
      <alignment horizontal="left" vertical="center" wrapText="1" indent="1"/>
      <protection locked="0"/>
    </xf>
    <xf numFmtId="171" fontId="43" fillId="0" borderId="18" xfId="0" applyNumberFormat="1" applyFont="1" applyFill="1" applyBorder="1" applyAlignment="1" applyProtection="1">
      <alignment horizontal="center" vertical="center"/>
      <protection locked="0"/>
    </xf>
    <xf numFmtId="1" fontId="43" fillId="0" borderId="19" xfId="0" applyNumberFormat="1" applyFont="1" applyFill="1" applyBorder="1" applyAlignment="1" applyProtection="1">
      <alignment horizontal="center" vertical="center"/>
      <protection locked="0"/>
    </xf>
    <xf numFmtId="10" fontId="27" fillId="0" borderId="16" xfId="2" applyNumberFormat="1" applyFont="1" applyFill="1" applyBorder="1" applyAlignment="1" applyProtection="1">
      <alignment vertical="center"/>
      <protection locked="0"/>
    </xf>
    <xf numFmtId="42" fontId="33" fillId="0" borderId="16" xfId="0" applyNumberFormat="1" applyFont="1" applyFill="1" applyBorder="1" applyAlignment="1" applyProtection="1">
      <alignment vertical="center"/>
      <protection locked="0"/>
    </xf>
    <xf numFmtId="0" fontId="27" fillId="2" borderId="14" xfId="0" applyFont="1" applyFill="1" applyBorder="1" applyAlignment="1" applyProtection="1">
      <alignment horizontal="right" vertical="center"/>
    </xf>
    <xf numFmtId="0" fontId="27" fillId="2" borderId="0" xfId="0" applyFont="1" applyFill="1" applyBorder="1" applyAlignment="1" applyProtection="1">
      <alignment horizontal="right" vertical="center" indent="1"/>
    </xf>
    <xf numFmtId="0" fontId="27" fillId="2" borderId="5" xfId="0" applyFont="1" applyFill="1" applyBorder="1" applyAlignment="1" applyProtection="1">
      <alignment horizontal="right" vertical="center" indent="1"/>
    </xf>
    <xf numFmtId="0" fontId="27" fillId="2" borderId="0" xfId="0" applyFont="1" applyFill="1" applyBorder="1" applyProtection="1"/>
    <xf numFmtId="0" fontId="27" fillId="2" borderId="20" xfId="0" applyFont="1" applyFill="1" applyBorder="1" applyProtection="1"/>
    <xf numFmtId="0" fontId="27" fillId="2" borderId="6" xfId="0" applyFont="1" applyFill="1" applyBorder="1" applyProtection="1"/>
    <xf numFmtId="0" fontId="27" fillId="2" borderId="12" xfId="0" applyFont="1" applyFill="1" applyBorder="1" applyProtection="1"/>
    <xf numFmtId="42" fontId="33" fillId="0" borderId="16" xfId="0" applyNumberFormat="1" applyFont="1" applyFill="1" applyBorder="1" applyAlignment="1" applyProtection="1">
      <alignment horizontal="center" vertical="center"/>
      <protection locked="0"/>
    </xf>
    <xf numFmtId="0" fontId="27" fillId="2" borderId="3" xfId="0" applyFont="1" applyFill="1" applyBorder="1" applyAlignment="1">
      <alignment horizontal="left" vertical="center" indent="1"/>
    </xf>
    <xf numFmtId="1" fontId="27" fillId="2" borderId="8" xfId="0" applyNumberFormat="1" applyFont="1" applyFill="1" applyBorder="1" applyAlignment="1">
      <alignment horizontal="center" vertical="center"/>
    </xf>
    <xf numFmtId="1" fontId="27" fillId="2" borderId="5" xfId="0" applyNumberFormat="1" applyFont="1" applyFill="1" applyBorder="1" applyAlignment="1">
      <alignment horizontal="center" vertical="center"/>
    </xf>
    <xf numFmtId="1" fontId="27" fillId="2" borderId="9" xfId="0" applyNumberFormat="1" applyFont="1" applyFill="1" applyBorder="1" applyAlignment="1">
      <alignment horizontal="center" vertical="center"/>
    </xf>
    <xf numFmtId="1" fontId="29" fillId="2" borderId="10" xfId="0" applyNumberFormat="1" applyFont="1" applyFill="1" applyBorder="1" applyAlignment="1">
      <alignment horizontal="center" vertical="center"/>
    </xf>
    <xf numFmtId="2" fontId="27" fillId="2" borderId="9" xfId="0" applyNumberFormat="1" applyFont="1" applyFill="1" applyBorder="1" applyAlignment="1">
      <alignment horizontal="right" vertical="center"/>
    </xf>
    <xf numFmtId="1" fontId="27" fillId="2" borderId="3" xfId="0" applyNumberFormat="1" applyFont="1" applyFill="1" applyBorder="1" applyAlignment="1">
      <alignment horizontal="center" vertical="center"/>
    </xf>
    <xf numFmtId="1" fontId="27" fillId="2" borderId="13" xfId="0" applyNumberFormat="1" applyFont="1" applyFill="1" applyBorder="1" applyAlignment="1">
      <alignment horizontal="center" vertical="center"/>
    </xf>
    <xf numFmtId="1" fontId="27" fillId="2" borderId="15" xfId="0" applyNumberFormat="1" applyFont="1" applyFill="1" applyBorder="1" applyAlignment="1">
      <alignment horizontal="center" vertical="center"/>
    </xf>
    <xf numFmtId="1" fontId="29" fillId="2" borderId="4" xfId="0" applyNumberFormat="1" applyFont="1" applyFill="1" applyBorder="1" applyAlignment="1">
      <alignment horizontal="center" vertical="center"/>
    </xf>
    <xf numFmtId="1" fontId="29" fillId="2" borderId="4" xfId="0" applyNumberFormat="1" applyFont="1" applyFill="1" applyBorder="1" applyAlignment="1" applyProtection="1">
      <alignment horizontal="center" vertical="center"/>
    </xf>
    <xf numFmtId="0" fontId="29" fillId="2" borderId="3" xfId="0" applyFont="1" applyFill="1" applyBorder="1" applyAlignment="1">
      <alignment horizontal="center" vertical="center"/>
    </xf>
    <xf numFmtId="1" fontId="29" fillId="2" borderId="3" xfId="0" applyNumberFormat="1" applyFont="1" applyFill="1" applyBorder="1" applyAlignment="1" applyProtection="1">
      <alignment horizontal="center" vertical="center"/>
    </xf>
    <xf numFmtId="1" fontId="29" fillId="0" borderId="21" xfId="0" applyNumberFormat="1" applyFont="1" applyFill="1" applyBorder="1" applyAlignment="1" applyProtection="1">
      <alignment horizontal="center" vertical="center"/>
      <protection locked="0"/>
    </xf>
    <xf numFmtId="1" fontId="29" fillId="0" borderId="22" xfId="0" applyNumberFormat="1" applyFont="1" applyFill="1" applyBorder="1" applyAlignment="1" applyProtection="1">
      <alignment horizontal="center" vertical="center"/>
      <protection locked="0"/>
    </xf>
    <xf numFmtId="1" fontId="29" fillId="0" borderId="23" xfId="0" applyNumberFormat="1" applyFont="1" applyFill="1" applyBorder="1" applyAlignment="1" applyProtection="1">
      <alignment horizontal="center" vertical="center"/>
      <protection locked="0"/>
    </xf>
    <xf numFmtId="0" fontId="27" fillId="2" borderId="0" xfId="0" applyFont="1" applyFill="1" applyAlignment="1">
      <alignment horizontal="center" vertical="center" wrapText="1"/>
    </xf>
    <xf numFmtId="0" fontId="27" fillId="2" borderId="4"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7" fillId="0" borderId="16" xfId="0" applyFont="1" applyFill="1" applyBorder="1" applyAlignment="1" applyProtection="1">
      <alignment horizontal="center" vertical="center" wrapText="1"/>
      <protection locked="0"/>
    </xf>
    <xf numFmtId="0" fontId="27" fillId="2" borderId="0" xfId="0" applyFont="1" applyFill="1" applyBorder="1" applyAlignment="1">
      <alignment horizontal="right" vertical="center" wrapText="1"/>
    </xf>
    <xf numFmtId="0" fontId="29" fillId="2" borderId="0" xfId="0" applyFont="1" applyFill="1" applyBorder="1" applyAlignment="1">
      <alignment horizontal="right" vertical="center" wrapText="1"/>
    </xf>
    <xf numFmtId="0" fontId="27" fillId="2" borderId="0" xfId="0" applyFont="1" applyFill="1" applyBorder="1" applyAlignment="1">
      <alignment horizontal="center" vertical="center" wrapText="1"/>
    </xf>
    <xf numFmtId="0" fontId="27" fillId="2" borderId="0" xfId="0" applyFont="1" applyFill="1" applyBorder="1" applyAlignment="1">
      <alignment horizontal="left" vertical="center" wrapText="1"/>
    </xf>
    <xf numFmtId="10" fontId="27" fillId="2" borderId="0" xfId="2" applyNumberFormat="1" applyFont="1" applyFill="1" applyBorder="1" applyAlignment="1">
      <alignment horizontal="center" vertical="center" wrapText="1"/>
    </xf>
    <xf numFmtId="165" fontId="20" fillId="0" borderId="16" xfId="1" applyNumberFormat="1" applyFont="1" applyFill="1" applyBorder="1" applyAlignment="1" applyProtection="1">
      <alignment horizontal="center" vertical="center" wrapText="1"/>
      <protection locked="0"/>
    </xf>
    <xf numFmtId="49" fontId="0" fillId="0" borderId="16" xfId="0" applyNumberFormat="1" applyFont="1" applyFill="1" applyBorder="1" applyAlignment="1" applyProtection="1">
      <alignment horizontal="center" vertical="center" wrapText="1"/>
      <protection locked="0"/>
    </xf>
    <xf numFmtId="166" fontId="0" fillId="0" borderId="16" xfId="0" applyNumberFormat="1" applyFont="1" applyFill="1" applyBorder="1" applyAlignment="1" applyProtection="1">
      <alignment horizontal="center" vertical="center" wrapText="1"/>
      <protection locked="0"/>
    </xf>
    <xf numFmtId="0" fontId="28" fillId="2" borderId="0" xfId="0" applyFont="1" applyFill="1" applyBorder="1" applyAlignment="1">
      <alignment horizontal="center" vertical="center" wrapText="1"/>
    </xf>
    <xf numFmtId="0" fontId="29" fillId="2" borderId="0" xfId="0" applyFont="1" applyFill="1" applyBorder="1" applyAlignment="1">
      <alignment horizontal="center" vertical="center" wrapText="1"/>
    </xf>
    <xf numFmtId="2" fontId="27" fillId="0" borderId="16" xfId="0" applyNumberFormat="1" applyFont="1" applyFill="1" applyBorder="1" applyAlignment="1" applyProtection="1">
      <alignment horizontal="center" vertical="center" wrapText="1"/>
      <protection locked="0"/>
    </xf>
    <xf numFmtId="0" fontId="0" fillId="0" borderId="16" xfId="0" applyFont="1" applyFill="1" applyBorder="1" applyAlignment="1" applyProtection="1">
      <alignment horizontal="left" vertical="center" wrapText="1" indent="1"/>
      <protection locked="0"/>
    </xf>
    <xf numFmtId="0" fontId="0" fillId="0" borderId="16" xfId="0" applyFont="1" applyFill="1" applyBorder="1" applyAlignment="1" applyProtection="1">
      <alignment horizontal="center" vertical="center" wrapText="1"/>
      <protection locked="0"/>
    </xf>
    <xf numFmtId="0" fontId="44" fillId="2" borderId="0" xfId="0" applyFont="1" applyFill="1" applyBorder="1" applyAlignment="1">
      <alignment horizontal="left" vertical="center"/>
    </xf>
    <xf numFmtId="0" fontId="40" fillId="2" borderId="13" xfId="0" applyFont="1" applyFill="1" applyBorder="1" applyAlignment="1" applyProtection="1">
      <alignment vertical="center"/>
    </xf>
    <xf numFmtId="166" fontId="40" fillId="0" borderId="16" xfId="0" applyNumberFormat="1" applyFont="1" applyFill="1" applyBorder="1" applyAlignment="1" applyProtection="1">
      <alignment horizontal="center" vertical="center"/>
      <protection locked="0"/>
    </xf>
    <xf numFmtId="0" fontId="40" fillId="2" borderId="3" xfId="0" applyFont="1" applyFill="1" applyBorder="1" applyAlignment="1" applyProtection="1">
      <alignment horizontal="center" vertical="center"/>
    </xf>
    <xf numFmtId="0" fontId="39" fillId="2" borderId="3" xfId="0" applyFont="1" applyFill="1" applyBorder="1" applyAlignment="1" applyProtection="1">
      <alignment vertical="center"/>
    </xf>
    <xf numFmtId="175" fontId="40" fillId="0" borderId="8" xfId="0" applyNumberFormat="1" applyFont="1" applyFill="1" applyBorder="1" applyAlignment="1" applyProtection="1">
      <alignment vertical="center"/>
    </xf>
    <xf numFmtId="0" fontId="40" fillId="0" borderId="5" xfId="0" applyFont="1" applyBorder="1" applyAlignment="1" applyProtection="1">
      <alignment vertical="center"/>
    </xf>
    <xf numFmtId="0" fontId="39" fillId="2" borderId="0" xfId="0" applyFont="1" applyFill="1" applyBorder="1" applyAlignment="1" applyProtection="1">
      <alignment horizontal="center" vertical="center" wrapText="1"/>
    </xf>
    <xf numFmtId="0" fontId="40" fillId="0" borderId="24" xfId="0" applyFont="1" applyFill="1" applyBorder="1" applyAlignment="1" applyProtection="1">
      <alignment horizontal="center" vertical="center"/>
    </xf>
    <xf numFmtId="0" fontId="40" fillId="0" borderId="24" xfId="0" applyFont="1" applyFill="1" applyBorder="1" applyAlignment="1" applyProtection="1">
      <alignment vertical="center"/>
    </xf>
    <xf numFmtId="0" fontId="40" fillId="2" borderId="5" xfId="0" applyFont="1" applyFill="1" applyBorder="1" applyAlignment="1" applyProtection="1">
      <alignment horizontal="center" vertical="center"/>
    </xf>
    <xf numFmtId="166" fontId="39" fillId="2" borderId="0" xfId="0" applyNumberFormat="1" applyFont="1" applyFill="1" applyBorder="1" applyAlignment="1" applyProtection="1">
      <alignment horizontal="center" vertical="center"/>
    </xf>
    <xf numFmtId="0" fontId="40" fillId="0" borderId="14" xfId="0" applyFont="1" applyFill="1" applyBorder="1" applyAlignment="1" applyProtection="1">
      <alignment horizontal="center" vertical="center"/>
    </xf>
    <xf numFmtId="0" fontId="40" fillId="2" borderId="25" xfId="0" applyFont="1" applyFill="1" applyBorder="1" applyAlignment="1" applyProtection="1">
      <alignment vertical="center"/>
    </xf>
    <xf numFmtId="0" fontId="39" fillId="2" borderId="20" xfId="0" applyFont="1" applyFill="1" applyBorder="1" applyAlignment="1" applyProtection="1">
      <alignment horizontal="center" vertical="center"/>
    </xf>
    <xf numFmtId="166" fontId="0" fillId="0" borderId="21" xfId="0" applyNumberFormat="1" applyFont="1" applyFill="1" applyBorder="1" applyAlignment="1" applyProtection="1">
      <alignment horizontal="center" vertical="center" wrapText="1"/>
      <protection locked="0"/>
    </xf>
    <xf numFmtId="170" fontId="0" fillId="0" borderId="22" xfId="0" applyNumberFormat="1" applyFont="1" applyFill="1" applyBorder="1" applyAlignment="1" applyProtection="1">
      <alignment horizontal="center" vertical="center" wrapText="1"/>
      <protection locked="0"/>
    </xf>
    <xf numFmtId="0" fontId="0" fillId="0" borderId="22" xfId="0" applyNumberFormat="1" applyFont="1" applyFill="1" applyBorder="1" applyAlignment="1" applyProtection="1">
      <alignment horizontal="center" vertical="center" wrapText="1"/>
      <protection locked="0"/>
    </xf>
    <xf numFmtId="0" fontId="27" fillId="2" borderId="0" xfId="0" applyFont="1" applyFill="1" applyAlignment="1">
      <alignment horizontal="right" vertical="center"/>
    </xf>
    <xf numFmtId="0" fontId="32" fillId="2" borderId="0" xfId="0" applyFont="1" applyFill="1" applyBorder="1" applyAlignment="1">
      <alignment horizontal="center" vertical="center"/>
    </xf>
    <xf numFmtId="9" fontId="40" fillId="2" borderId="0" xfId="2" applyFont="1" applyFill="1" applyBorder="1" applyAlignment="1" applyProtection="1">
      <alignment horizontal="center" vertical="center"/>
    </xf>
    <xf numFmtId="0" fontId="33" fillId="0" borderId="17" xfId="0" applyFont="1" applyFill="1" applyBorder="1" applyAlignment="1" applyProtection="1">
      <alignment horizontal="center" vertical="center"/>
      <protection locked="0"/>
    </xf>
    <xf numFmtId="0" fontId="33" fillId="0" borderId="18" xfId="0" applyFont="1" applyFill="1" applyBorder="1" applyAlignment="1" applyProtection="1">
      <alignment horizontal="center" vertical="center"/>
      <protection locked="0"/>
    </xf>
    <xf numFmtId="169" fontId="33" fillId="2" borderId="5" xfId="0" applyNumberFormat="1" applyFont="1" applyFill="1" applyBorder="1" applyAlignment="1">
      <alignment horizontal="center" vertical="center"/>
    </xf>
    <xf numFmtId="0" fontId="31" fillId="2" borderId="6" xfId="0" applyFont="1" applyFill="1" applyBorder="1" applyAlignment="1">
      <alignment horizontal="right" vertical="center"/>
    </xf>
    <xf numFmtId="0" fontId="40" fillId="2" borderId="9" xfId="0" applyFont="1" applyFill="1" applyBorder="1" applyAlignment="1">
      <alignment horizontal="right" vertical="center"/>
    </xf>
    <xf numFmtId="0" fontId="29" fillId="2" borderId="14"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7" fillId="2" borderId="0" xfId="0" applyFont="1" applyFill="1" applyBorder="1" applyAlignment="1">
      <alignment vertical="center" wrapText="1"/>
    </xf>
    <xf numFmtId="0" fontId="27" fillId="2" borderId="0" xfId="0" applyFont="1" applyFill="1" applyBorder="1" applyAlignment="1">
      <alignment horizontal="center" vertical="center"/>
    </xf>
    <xf numFmtId="0" fontId="27" fillId="2" borderId="0" xfId="0" applyFont="1" applyFill="1" applyAlignment="1">
      <alignment horizontal="center" vertical="center"/>
    </xf>
    <xf numFmtId="0" fontId="27" fillId="2" borderId="0" xfId="0" applyFont="1" applyFill="1" applyBorder="1" applyAlignment="1">
      <alignment horizontal="right" vertical="center"/>
    </xf>
    <xf numFmtId="0" fontId="29" fillId="2" borderId="0" xfId="0" applyFont="1" applyFill="1" applyAlignment="1">
      <alignment horizontal="right" vertical="center" indent="1"/>
    </xf>
    <xf numFmtId="0" fontId="24" fillId="2" borderId="0" xfId="0" applyFont="1" applyFill="1" applyBorder="1" applyAlignment="1">
      <alignment vertical="center"/>
    </xf>
    <xf numFmtId="0" fontId="24" fillId="2" borderId="0" xfId="0" applyFont="1" applyFill="1" applyAlignment="1">
      <alignment vertical="center"/>
    </xf>
    <xf numFmtId="0" fontId="43" fillId="2" borderId="0" xfId="0" applyFont="1" applyFill="1" applyAlignment="1">
      <alignment vertical="center"/>
    </xf>
    <xf numFmtId="0" fontId="23" fillId="2" borderId="0" xfId="0" applyFont="1" applyFill="1" applyBorder="1" applyAlignment="1">
      <alignment vertical="center"/>
    </xf>
    <xf numFmtId="0" fontId="38" fillId="2" borderId="0" xfId="0" applyFont="1" applyFill="1" applyAlignment="1">
      <alignment vertical="center"/>
    </xf>
    <xf numFmtId="0" fontId="43" fillId="2" borderId="0" xfId="0" applyFont="1" applyFill="1" applyAlignment="1">
      <alignment horizontal="left" vertical="center" indent="2"/>
    </xf>
    <xf numFmtId="0" fontId="23" fillId="2" borderId="0" xfId="0" applyFont="1" applyFill="1" applyAlignment="1">
      <alignment vertical="center"/>
    </xf>
    <xf numFmtId="0" fontId="38" fillId="2" borderId="6" xfId="0" applyFont="1" applyFill="1" applyBorder="1" applyAlignment="1">
      <alignment horizontal="right" vertical="center"/>
    </xf>
    <xf numFmtId="0" fontId="45" fillId="2" borderId="0" xfId="0" applyFont="1" applyFill="1" applyAlignment="1">
      <alignment vertical="center"/>
    </xf>
    <xf numFmtId="2" fontId="45" fillId="2" borderId="0" xfId="0" applyNumberFormat="1" applyFont="1" applyFill="1" applyAlignment="1">
      <alignment vertical="center"/>
    </xf>
    <xf numFmtId="0" fontId="27" fillId="2" borderId="0" xfId="0" applyFont="1" applyFill="1" applyProtection="1"/>
    <xf numFmtId="0" fontId="27" fillId="2" borderId="0" xfId="0" applyFont="1" applyFill="1" applyAlignment="1" applyProtection="1">
      <alignment vertical="center"/>
    </xf>
    <xf numFmtId="0" fontId="29" fillId="2" borderId="0" xfId="0" applyFont="1" applyFill="1" applyBorder="1" applyAlignment="1" applyProtection="1">
      <alignment horizontal="center" vertical="center"/>
    </xf>
    <xf numFmtId="0" fontId="46"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right" vertical="center" wrapText="1" indent="1"/>
    </xf>
    <xf numFmtId="172" fontId="33" fillId="0" borderId="27" xfId="0" applyNumberFormat="1" applyFont="1" applyFill="1" applyBorder="1" applyAlignment="1" applyProtection="1">
      <alignment horizontal="center" vertical="center"/>
      <protection locked="0"/>
    </xf>
    <xf numFmtId="172" fontId="33" fillId="2" borderId="6" xfId="0" applyNumberFormat="1" applyFont="1" applyFill="1" applyBorder="1" applyAlignment="1" applyProtection="1">
      <alignment horizontal="center" vertical="center"/>
    </xf>
    <xf numFmtId="0" fontId="42" fillId="2" borderId="6" xfId="0" applyFont="1" applyFill="1" applyBorder="1" applyAlignment="1" applyProtection="1">
      <alignment horizontal="center" vertical="center"/>
    </xf>
    <xf numFmtId="0" fontId="42" fillId="2" borderId="12" xfId="0" applyFont="1" applyFill="1" applyBorder="1" applyAlignment="1" applyProtection="1">
      <alignment horizontal="center" vertical="center"/>
    </xf>
    <xf numFmtId="0" fontId="41" fillId="2" borderId="11" xfId="0" applyFont="1" applyFill="1" applyBorder="1" applyAlignment="1" applyProtection="1">
      <alignment vertical="center"/>
    </xf>
    <xf numFmtId="172" fontId="33" fillId="2" borderId="3" xfId="0" applyNumberFormat="1" applyFont="1" applyFill="1" applyBorder="1" applyAlignment="1" applyProtection="1">
      <alignment horizontal="center" vertical="center"/>
    </xf>
    <xf numFmtId="0" fontId="23" fillId="2" borderId="0" xfId="0" applyFont="1" applyFill="1" applyAlignment="1" applyProtection="1">
      <alignment horizontal="center" vertical="center"/>
    </xf>
    <xf numFmtId="0" fontId="44" fillId="2" borderId="0" xfId="0" applyFont="1" applyFill="1" applyBorder="1" applyAlignment="1" applyProtection="1">
      <alignment vertical="center"/>
    </xf>
    <xf numFmtId="0" fontId="25" fillId="2" borderId="0" xfId="0" applyFont="1" applyFill="1" applyBorder="1" applyAlignment="1" applyProtection="1">
      <alignment vertical="center"/>
    </xf>
    <xf numFmtId="0" fontId="26" fillId="2" borderId="0" xfId="0" applyFont="1" applyFill="1" applyAlignment="1" applyProtection="1">
      <alignment horizontal="center" vertical="center"/>
    </xf>
    <xf numFmtId="0" fontId="27" fillId="0" borderId="16" xfId="0" applyFont="1" applyFill="1" applyBorder="1" applyAlignment="1" applyProtection="1">
      <alignment horizontal="left" vertical="center" indent="1"/>
      <protection locked="0"/>
    </xf>
    <xf numFmtId="173" fontId="0" fillId="0" borderId="16" xfId="0" applyNumberFormat="1" applyFont="1" applyFill="1" applyBorder="1" applyAlignment="1" applyProtection="1">
      <alignment horizontal="center" vertical="center" wrapText="1"/>
      <protection locked="0"/>
    </xf>
    <xf numFmtId="174" fontId="0" fillId="0" borderId="16" xfId="0" applyNumberFormat="1" applyFont="1" applyFill="1" applyBorder="1" applyAlignment="1" applyProtection="1">
      <alignment horizontal="center" vertical="center" wrapText="1"/>
      <protection locked="0"/>
    </xf>
    <xf numFmtId="0" fontId="27" fillId="2" borderId="0" xfId="0" applyFont="1" applyFill="1" applyAlignment="1" applyProtection="1">
      <alignment horizontal="center" vertical="center"/>
    </xf>
    <xf numFmtId="0" fontId="32"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0" fontId="40" fillId="2" borderId="0" xfId="0" applyFont="1" applyFill="1" applyAlignment="1" applyProtection="1">
      <alignment vertical="center"/>
    </xf>
    <xf numFmtId="0" fontId="23" fillId="2" borderId="0" xfId="0" applyFont="1" applyFill="1" applyAlignment="1">
      <alignment horizontal="center" vertical="center" wrapText="1"/>
    </xf>
    <xf numFmtId="0" fontId="2" fillId="2" borderId="14" xfId="0" applyFont="1" applyFill="1" applyBorder="1" applyAlignment="1">
      <alignment vertical="center" wrapText="1"/>
    </xf>
    <xf numFmtId="0" fontId="2" fillId="2" borderId="0" xfId="0" applyFont="1" applyFill="1" applyAlignment="1">
      <alignment vertical="center" wrapText="1"/>
    </xf>
    <xf numFmtId="0" fontId="1" fillId="2" borderId="0" xfId="0" applyFont="1" applyFill="1" applyAlignment="1">
      <alignment horizontal="center" vertical="center"/>
    </xf>
    <xf numFmtId="168" fontId="1" fillId="2" borderId="0" xfId="0" applyNumberFormat="1" applyFont="1" applyFill="1" applyAlignment="1">
      <alignment horizontal="center" vertical="center"/>
    </xf>
    <xf numFmtId="10" fontId="1" fillId="2" borderId="0" xfId="2" applyNumberFormat="1" applyFont="1" applyFill="1" applyAlignment="1">
      <alignment horizontal="center" vertical="center"/>
    </xf>
    <xf numFmtId="0" fontId="1" fillId="2" borderId="0" xfId="0" applyFont="1" applyFill="1" applyBorder="1" applyAlignment="1">
      <alignment horizontal="center" vertical="center"/>
    </xf>
    <xf numFmtId="0" fontId="47" fillId="2" borderId="0" xfId="0" applyFont="1" applyFill="1" applyAlignment="1">
      <alignment vertical="center"/>
    </xf>
    <xf numFmtId="0" fontId="48" fillId="2" borderId="0" xfId="0" applyFont="1" applyFill="1" applyAlignment="1">
      <alignment vertical="center"/>
    </xf>
    <xf numFmtId="0" fontId="35" fillId="2" borderId="3" xfId="0" applyFont="1" applyFill="1" applyBorder="1" applyAlignment="1">
      <alignment horizontal="center" vertical="center"/>
    </xf>
    <xf numFmtId="0" fontId="35" fillId="2" borderId="4" xfId="0" applyFont="1" applyFill="1" applyBorder="1" applyAlignment="1">
      <alignment horizontal="left" vertical="center" indent="1"/>
    </xf>
    <xf numFmtId="0" fontId="47" fillId="2" borderId="0" xfId="0" applyFont="1" applyFill="1" applyAlignment="1">
      <alignment horizontal="left" vertical="center" indent="1"/>
    </xf>
    <xf numFmtId="0" fontId="49" fillId="0" borderId="0" xfId="0" applyFont="1" applyFill="1" applyAlignment="1" applyProtection="1">
      <alignment horizontal="center" vertical="center" textRotation="90"/>
    </xf>
    <xf numFmtId="0" fontId="31" fillId="2" borderId="0" xfId="0" applyFont="1" applyFill="1" applyAlignment="1" applyProtection="1">
      <alignment horizontal="center" vertical="center"/>
    </xf>
    <xf numFmtId="0" fontId="22" fillId="2" borderId="0" xfId="0" applyFont="1" applyFill="1" applyBorder="1" applyAlignment="1" applyProtection="1">
      <alignment horizontal="center" vertical="center"/>
    </xf>
    <xf numFmtId="0" fontId="31" fillId="2" borderId="0" xfId="0" applyFont="1" applyFill="1" applyBorder="1" applyAlignment="1" applyProtection="1">
      <alignment horizontal="center" vertical="center"/>
    </xf>
    <xf numFmtId="0" fontId="50" fillId="2" borderId="0" xfId="0" applyFont="1" applyFill="1" applyBorder="1" applyAlignment="1" applyProtection="1">
      <alignment horizontal="center" vertical="center" wrapText="1"/>
    </xf>
    <xf numFmtId="164" fontId="51" fillId="2" borderId="0" xfId="2" applyNumberFormat="1" applyFont="1" applyFill="1" applyBorder="1" applyAlignment="1" applyProtection="1">
      <alignment horizontal="center" vertical="center" wrapText="1"/>
    </xf>
    <xf numFmtId="0" fontId="27" fillId="0" borderId="4" xfId="0" applyFont="1" applyFill="1" applyBorder="1" applyAlignment="1" applyProtection="1">
      <alignment horizontal="left" wrapText="1" indent="1"/>
      <protection locked="0"/>
    </xf>
    <xf numFmtId="0" fontId="52" fillId="2" borderId="0" xfId="0" applyFont="1" applyFill="1" applyBorder="1" applyAlignment="1" applyProtection="1">
      <alignment horizontal="center" vertical="center" wrapText="1"/>
    </xf>
    <xf numFmtId="0" fontId="27" fillId="2" borderId="0" xfId="0" applyFont="1" applyFill="1" applyBorder="1" applyAlignment="1" applyProtection="1">
      <alignment horizontal="center" vertical="center" wrapText="1"/>
    </xf>
    <xf numFmtId="9" fontId="52" fillId="2" borderId="28" xfId="0" applyNumberFormat="1" applyFont="1" applyFill="1" applyBorder="1" applyAlignment="1" applyProtection="1">
      <alignment horizontal="center" vertical="center" wrapText="1"/>
    </xf>
    <xf numFmtId="9" fontId="52" fillId="2" borderId="29" xfId="0" applyNumberFormat="1" applyFont="1" applyFill="1" applyBorder="1" applyAlignment="1" applyProtection="1">
      <alignment horizontal="center" vertical="center" wrapText="1"/>
    </xf>
    <xf numFmtId="0" fontId="52" fillId="2" borderId="30" xfId="0" applyFont="1" applyFill="1" applyBorder="1" applyAlignment="1" applyProtection="1">
      <alignment horizontal="center" vertical="center" wrapText="1"/>
    </xf>
    <xf numFmtId="0" fontId="52" fillId="2" borderId="31" xfId="0" applyFont="1" applyFill="1" applyBorder="1" applyAlignment="1" applyProtection="1">
      <alignment horizontal="center" vertical="center" wrapText="1"/>
    </xf>
    <xf numFmtId="0" fontId="52" fillId="2" borderId="32"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52" fillId="2" borderId="17" xfId="0" applyFont="1" applyFill="1" applyBorder="1" applyAlignment="1" applyProtection="1">
      <alignment horizontal="right" vertical="center" wrapText="1"/>
    </xf>
    <xf numFmtId="0" fontId="27" fillId="2" borderId="33" xfId="0" applyFont="1" applyFill="1" applyBorder="1" applyAlignment="1" applyProtection="1">
      <alignment horizontal="center" vertical="center" wrapText="1"/>
    </xf>
    <xf numFmtId="0" fontId="27" fillId="2" borderId="34" xfId="0" applyFont="1" applyFill="1" applyBorder="1" applyAlignment="1" applyProtection="1">
      <alignment horizontal="center" vertical="center" wrapText="1"/>
    </xf>
    <xf numFmtId="0" fontId="27" fillId="2" borderId="1" xfId="0" applyFont="1" applyFill="1" applyBorder="1" applyAlignment="1" applyProtection="1">
      <alignment horizontal="center" vertical="center" wrapText="1"/>
    </xf>
    <xf numFmtId="0" fontId="52" fillId="3" borderId="28" xfId="0" applyFont="1" applyFill="1" applyBorder="1" applyAlignment="1" applyProtection="1">
      <alignment horizontal="center" vertical="center" wrapText="1"/>
      <protection locked="0"/>
    </xf>
    <xf numFmtId="0" fontId="52" fillId="3" borderId="24" xfId="0" applyFont="1" applyFill="1" applyBorder="1" applyAlignment="1" applyProtection="1">
      <alignment horizontal="center" vertical="center" wrapText="1"/>
      <protection locked="0"/>
    </xf>
    <xf numFmtId="0" fontId="52" fillId="3" borderId="29" xfId="0" applyFont="1" applyFill="1" applyBorder="1" applyAlignment="1" applyProtection="1">
      <alignment horizontal="center" vertical="center" wrapText="1"/>
      <protection locked="0"/>
    </xf>
    <xf numFmtId="0" fontId="52" fillId="3" borderId="35" xfId="0" applyFont="1" applyFill="1" applyBorder="1" applyAlignment="1" applyProtection="1">
      <alignment horizontal="center" vertical="center" wrapText="1"/>
      <protection locked="0"/>
    </xf>
    <xf numFmtId="0" fontId="52" fillId="3" borderId="7" xfId="0" applyFont="1" applyFill="1" applyBorder="1" applyAlignment="1" applyProtection="1">
      <alignment horizontal="center" vertical="center" wrapText="1"/>
      <protection locked="0"/>
    </xf>
    <xf numFmtId="0" fontId="52" fillId="3" borderId="36" xfId="0" applyFont="1" applyFill="1" applyBorder="1" applyAlignment="1" applyProtection="1">
      <alignment horizontal="center" vertical="center" wrapText="1"/>
      <protection locked="0"/>
    </xf>
    <xf numFmtId="0" fontId="52" fillId="3" borderId="31" xfId="0" applyFont="1" applyFill="1" applyBorder="1" applyAlignment="1" applyProtection="1">
      <alignment horizontal="center" vertical="center" wrapText="1"/>
      <protection locked="0"/>
    </xf>
    <xf numFmtId="0" fontId="52" fillId="3" borderId="37" xfId="0" applyFont="1" applyFill="1" applyBorder="1" applyAlignment="1" applyProtection="1">
      <alignment horizontal="center" vertical="center" wrapText="1"/>
      <protection locked="0"/>
    </xf>
    <xf numFmtId="0" fontId="52" fillId="3" borderId="32" xfId="0" applyFont="1" applyFill="1" applyBorder="1" applyAlignment="1" applyProtection="1">
      <alignment horizontal="center" vertical="center" wrapText="1"/>
      <protection locked="0"/>
    </xf>
    <xf numFmtId="0" fontId="39" fillId="2" borderId="0" xfId="0" applyFont="1" applyFill="1" applyAlignment="1" applyProtection="1">
      <alignment vertical="center"/>
    </xf>
    <xf numFmtId="0" fontId="40" fillId="2" borderId="0" xfId="0" applyFont="1" applyFill="1" applyAlignment="1" applyProtection="1">
      <alignment horizontal="center" vertical="center"/>
    </xf>
    <xf numFmtId="0" fontId="23" fillId="2" borderId="0" xfId="0" applyFont="1" applyFill="1" applyAlignment="1">
      <alignment horizontal="left" vertical="center" wrapText="1"/>
    </xf>
    <xf numFmtId="0" fontId="40" fillId="2" borderId="26" xfId="0" applyFont="1" applyFill="1" applyBorder="1" applyAlignment="1">
      <alignment horizontal="right" vertical="center"/>
    </xf>
    <xf numFmtId="169" fontId="33" fillId="2" borderId="38" xfId="0" applyNumberFormat="1" applyFont="1" applyFill="1" applyBorder="1" applyAlignment="1">
      <alignment horizontal="center" vertical="center"/>
    </xf>
    <xf numFmtId="0" fontId="27" fillId="2" borderId="10" xfId="0" applyFont="1" applyFill="1" applyBorder="1" applyAlignment="1" applyProtection="1">
      <alignment horizontal="center" vertical="center" wrapText="1"/>
    </xf>
    <xf numFmtId="0" fontId="48" fillId="2" borderId="10" xfId="0" applyFont="1" applyFill="1" applyBorder="1" applyAlignment="1" applyProtection="1">
      <alignment horizontal="center" vertical="center" wrapText="1"/>
    </xf>
    <xf numFmtId="0" fontId="48" fillId="2" borderId="4" xfId="0" applyFont="1" applyFill="1" applyBorder="1" applyAlignment="1" applyProtection="1">
      <alignment horizontal="center" vertical="center" wrapText="1"/>
    </xf>
    <xf numFmtId="0" fontId="40" fillId="2" borderId="3" xfId="0" applyFont="1" applyFill="1" applyBorder="1" applyAlignment="1" applyProtection="1">
      <alignment vertical="center"/>
    </xf>
    <xf numFmtId="0" fontId="44" fillId="2" borderId="19" xfId="0" applyFont="1" applyFill="1" applyBorder="1" applyAlignment="1" applyProtection="1">
      <alignment horizontal="center" vertical="center" wrapText="1"/>
    </xf>
    <xf numFmtId="0" fontId="1" fillId="2" borderId="0" xfId="0" applyFont="1" applyFill="1" applyBorder="1" applyAlignment="1">
      <alignment horizontal="center" vertical="center"/>
    </xf>
    <xf numFmtId="0" fontId="17" fillId="2" borderId="4" xfId="0" applyFont="1" applyFill="1" applyBorder="1" applyAlignment="1">
      <alignment horizontal="left" vertical="center" wrapText="1" indent="1"/>
    </xf>
    <xf numFmtId="0" fontId="48" fillId="2" borderId="4" xfId="0" applyFont="1" applyFill="1" applyBorder="1" applyAlignment="1">
      <alignment horizontal="left" vertical="center" wrapText="1" indent="1"/>
    </xf>
    <xf numFmtId="0" fontId="53" fillId="2" borderId="4" xfId="0" applyFont="1" applyFill="1" applyBorder="1" applyAlignment="1">
      <alignment horizontal="left" vertical="center" wrapText="1" indent="1"/>
    </xf>
    <xf numFmtId="0" fontId="29" fillId="2" borderId="34" xfId="0" applyFont="1" applyFill="1" applyBorder="1" applyAlignment="1" applyProtection="1">
      <alignment vertical="center" wrapText="1"/>
    </xf>
    <xf numFmtId="164" fontId="51" fillId="2" borderId="19" xfId="2" applyNumberFormat="1" applyFont="1" applyFill="1" applyBorder="1" applyAlignment="1" applyProtection="1">
      <alignment horizontal="center" vertical="center" wrapText="1"/>
    </xf>
    <xf numFmtId="0" fontId="29" fillId="0" borderId="39" xfId="0" applyFont="1" applyFill="1" applyBorder="1" applyAlignment="1" applyProtection="1">
      <alignment horizontal="center" vertical="center" wrapText="1"/>
      <protection locked="0"/>
    </xf>
    <xf numFmtId="0" fontId="52" fillId="0" borderId="10" xfId="0" applyFont="1" applyFill="1" applyBorder="1" applyAlignment="1" applyProtection="1">
      <alignment horizontal="left" wrapText="1" indent="1"/>
      <protection locked="0"/>
    </xf>
    <xf numFmtId="0" fontId="52" fillId="0" borderId="4" xfId="0" applyFont="1" applyFill="1" applyBorder="1" applyAlignment="1" applyProtection="1">
      <alignment horizontal="left" wrapText="1" indent="1"/>
      <protection locked="0"/>
    </xf>
    <xf numFmtId="0" fontId="37" fillId="0" borderId="6" xfId="0" applyFont="1" applyFill="1" applyBorder="1" applyAlignment="1" applyProtection="1">
      <alignment horizontal="center" vertical="center"/>
    </xf>
    <xf numFmtId="0" fontId="0" fillId="2" borderId="0" xfId="0" applyFont="1" applyFill="1" applyAlignment="1">
      <alignment horizontal="center" vertical="center" wrapText="1"/>
    </xf>
    <xf numFmtId="0" fontId="0" fillId="0" borderId="0" xfId="0" applyFont="1" applyAlignment="1">
      <alignment horizontal="left" vertical="center" wrapText="1"/>
    </xf>
    <xf numFmtId="0" fontId="0" fillId="0" borderId="0" xfId="0" applyFont="1" applyAlignment="1">
      <alignment horizontal="center" vertical="center" wrapText="1"/>
    </xf>
    <xf numFmtId="0" fontId="0" fillId="2" borderId="0" xfId="0" applyFont="1" applyFill="1" applyBorder="1" applyAlignment="1">
      <alignment horizontal="center" vertical="center" wrapText="1"/>
    </xf>
    <xf numFmtId="0" fontId="21" fillId="2" borderId="0" xfId="0" applyFont="1" applyFill="1" applyBorder="1" applyAlignment="1">
      <alignment horizontal="center" vertical="center" wrapText="1"/>
    </xf>
    <xf numFmtId="0" fontId="31" fillId="0" borderId="22" xfId="0" applyFont="1" applyFill="1" applyBorder="1" applyAlignment="1" applyProtection="1">
      <alignment horizontal="left" vertical="center" wrapText="1" indent="1"/>
      <protection locked="0"/>
    </xf>
    <xf numFmtId="0" fontId="31" fillId="0" borderId="23" xfId="0" applyFont="1" applyFill="1" applyBorder="1" applyAlignment="1" applyProtection="1">
      <alignment vertical="center" wrapText="1"/>
      <protection locked="0"/>
    </xf>
    <xf numFmtId="0" fontId="0" fillId="2" borderId="0" xfId="0" applyFont="1" applyFill="1" applyAlignment="1">
      <alignment horizontal="left" vertical="center" wrapText="1"/>
    </xf>
    <xf numFmtId="0" fontId="32" fillId="0" borderId="20" xfId="0" applyFont="1" applyFill="1" applyBorder="1" applyAlignment="1" applyProtection="1">
      <alignment horizontal="center" vertical="center"/>
    </xf>
    <xf numFmtId="0" fontId="49" fillId="0" borderId="0" xfId="0" applyFont="1" applyFill="1" applyBorder="1" applyAlignment="1" applyProtection="1">
      <alignment horizontal="center" vertical="center" textRotation="90"/>
    </xf>
    <xf numFmtId="0" fontId="31" fillId="0" borderId="13" xfId="0" applyFont="1" applyFill="1" applyBorder="1" applyAlignment="1" applyProtection="1">
      <alignment horizontal="left" vertical="center" indent="1"/>
    </xf>
    <xf numFmtId="166" fontId="31" fillId="0" borderId="0" xfId="0" applyNumberFormat="1" applyFont="1" applyFill="1" applyBorder="1" applyAlignment="1" applyProtection="1">
      <alignment horizontal="center" vertical="center"/>
    </xf>
    <xf numFmtId="0" fontId="37" fillId="0" borderId="6" xfId="0" applyFont="1" applyFill="1" applyBorder="1" applyAlignment="1" applyProtection="1">
      <alignment horizontal="center" vertical="center"/>
    </xf>
    <xf numFmtId="0" fontId="44" fillId="2" borderId="0" xfId="0" applyFont="1" applyFill="1" applyBorder="1" applyAlignment="1">
      <alignment horizontal="left" vertical="center"/>
    </xf>
    <xf numFmtId="0" fontId="34" fillId="2" borderId="4" xfId="0" applyFont="1" applyFill="1" applyBorder="1" applyAlignment="1">
      <alignment horizontal="center" vertical="center"/>
    </xf>
    <xf numFmtId="0" fontId="29" fillId="2" borderId="0" xfId="0" applyFont="1" applyFill="1" applyBorder="1" applyAlignment="1" applyProtection="1">
      <alignment horizontal="center" vertical="center"/>
    </xf>
    <xf numFmtId="0" fontId="11" fillId="2" borderId="6" xfId="0" applyFont="1" applyFill="1" applyBorder="1" applyAlignment="1">
      <alignment horizontal="left" vertical="center" wrapText="1"/>
    </xf>
    <xf numFmtId="0" fontId="54" fillId="2" borderId="6" xfId="0" applyFont="1" applyFill="1" applyBorder="1" applyAlignment="1">
      <alignment horizontal="left" vertical="center" wrapText="1"/>
    </xf>
    <xf numFmtId="0" fontId="0" fillId="0" borderId="17" xfId="0" applyFont="1" applyFill="1" applyBorder="1" applyAlignment="1" applyProtection="1">
      <alignment horizontal="left" vertical="center" wrapText="1" indent="1"/>
      <protection locked="0"/>
    </xf>
    <xf numFmtId="0" fontId="0" fillId="0" borderId="18" xfId="0" applyFont="1" applyFill="1" applyBorder="1" applyAlignment="1" applyProtection="1">
      <alignment horizontal="left" vertical="center" wrapText="1" indent="1"/>
      <protection locked="0"/>
    </xf>
    <xf numFmtId="0" fontId="0" fillId="0" borderId="19" xfId="0" applyFont="1" applyFill="1" applyBorder="1" applyAlignment="1" applyProtection="1">
      <alignment horizontal="left" vertical="center" wrapText="1" indent="1"/>
      <protection locked="0"/>
    </xf>
    <xf numFmtId="0" fontId="0" fillId="0" borderId="17" xfId="0" applyFont="1" applyFill="1" applyBorder="1" applyAlignment="1" applyProtection="1">
      <alignment horizontal="left" vertical="center" indent="1"/>
      <protection locked="0"/>
    </xf>
    <xf numFmtId="0" fontId="0" fillId="0" borderId="18" xfId="0" applyFont="1" applyFill="1" applyBorder="1" applyAlignment="1" applyProtection="1">
      <alignment horizontal="left" vertical="center" indent="1"/>
      <protection locked="0"/>
    </xf>
    <xf numFmtId="0" fontId="0" fillId="0" borderId="19" xfId="0" applyFont="1" applyFill="1" applyBorder="1" applyAlignment="1" applyProtection="1">
      <alignment horizontal="left" vertical="center" indent="1"/>
      <protection locked="0"/>
    </xf>
    <xf numFmtId="0" fontId="29" fillId="2" borderId="0" xfId="0" applyFont="1" applyFill="1" applyBorder="1" applyAlignment="1">
      <alignment horizontal="right" vertical="center" wrapText="1"/>
    </xf>
    <xf numFmtId="175" fontId="40" fillId="2" borderId="4" xfId="0" applyNumberFormat="1" applyFont="1" applyFill="1" applyBorder="1" applyAlignment="1" applyProtection="1">
      <alignment horizontal="center" vertical="center"/>
    </xf>
    <xf numFmtId="0" fontId="39" fillId="2" borderId="3" xfId="0" applyFont="1" applyFill="1" applyBorder="1" applyAlignment="1" applyProtection="1">
      <alignment horizontal="right" vertical="center"/>
    </xf>
    <xf numFmtId="0" fontId="39" fillId="2" borderId="13" xfId="0" applyFont="1" applyFill="1" applyBorder="1" applyAlignment="1" applyProtection="1">
      <alignment horizontal="right" vertical="center"/>
    </xf>
    <xf numFmtId="0" fontId="39" fillId="2" borderId="15" xfId="0" applyFont="1" applyFill="1" applyBorder="1" applyAlignment="1" applyProtection="1">
      <alignment horizontal="right" vertical="center"/>
    </xf>
    <xf numFmtId="0" fontId="34" fillId="2" borderId="0" xfId="0" applyFont="1" applyFill="1" applyBorder="1" applyAlignment="1" applyProtection="1">
      <alignment horizontal="center" vertical="center"/>
    </xf>
    <xf numFmtId="0" fontId="34" fillId="2" borderId="5" xfId="0" applyFont="1" applyFill="1" applyBorder="1" applyAlignment="1" applyProtection="1">
      <alignment horizontal="center" vertical="center"/>
    </xf>
    <xf numFmtId="175" fontId="40" fillId="0" borderId="21" xfId="0" applyNumberFormat="1" applyFont="1" applyFill="1" applyBorder="1" applyAlignment="1" applyProtection="1">
      <alignment horizontal="center" vertical="center"/>
      <protection locked="0"/>
    </xf>
    <xf numFmtId="175" fontId="40" fillId="0" borderId="22" xfId="0" applyNumberFormat="1" applyFont="1" applyFill="1" applyBorder="1" applyAlignment="1" applyProtection="1">
      <alignment horizontal="center" vertical="center"/>
      <protection locked="0"/>
    </xf>
    <xf numFmtId="175" fontId="40" fillId="0" borderId="23" xfId="0" applyNumberFormat="1" applyFont="1" applyFill="1" applyBorder="1" applyAlignment="1" applyProtection="1">
      <alignment horizontal="center" vertical="center"/>
      <protection locked="0"/>
    </xf>
    <xf numFmtId="175" fontId="40" fillId="2" borderId="15" xfId="0" applyNumberFormat="1" applyFont="1" applyFill="1" applyBorder="1" applyAlignment="1" applyProtection="1">
      <alignment horizontal="center" vertical="center"/>
    </xf>
    <xf numFmtId="0" fontId="55" fillId="2" borderId="1" xfId="0" applyFont="1" applyFill="1" applyBorder="1" applyAlignment="1" applyProtection="1">
      <alignment horizontal="center" vertical="center" wrapText="1"/>
    </xf>
    <xf numFmtId="0" fontId="52" fillId="0" borderId="8" xfId="0" applyFont="1" applyFill="1" applyBorder="1" applyAlignment="1" applyProtection="1">
      <alignment horizontal="left" wrapText="1" indent="1"/>
      <protection locked="0"/>
    </xf>
    <xf numFmtId="0" fontId="52" fillId="0" borderId="5" xfId="0" applyFont="1" applyFill="1" applyBorder="1" applyAlignment="1" applyProtection="1">
      <alignment horizontal="left" wrapText="1" indent="1"/>
      <protection locked="0"/>
    </xf>
    <xf numFmtId="0" fontId="52" fillId="0" borderId="9" xfId="0" applyFont="1" applyFill="1" applyBorder="1" applyAlignment="1" applyProtection="1">
      <alignment horizontal="left" wrapText="1" indent="1"/>
      <protection locked="0"/>
    </xf>
    <xf numFmtId="0" fontId="27" fillId="0" borderId="10" xfId="0" applyFont="1" applyFill="1" applyBorder="1" applyAlignment="1" applyProtection="1">
      <alignment horizontal="center" vertical="center" wrapText="1"/>
      <protection locked="0"/>
    </xf>
    <xf numFmtId="0" fontId="27" fillId="0" borderId="4" xfId="0" applyFont="1" applyFill="1" applyBorder="1" applyAlignment="1" applyProtection="1">
      <alignment horizontal="center" vertical="center" wrapText="1"/>
      <protection locked="0"/>
    </xf>
    <xf numFmtId="0" fontId="27" fillId="2" borderId="3" xfId="0" applyFont="1" applyFill="1" applyBorder="1" applyAlignment="1" applyProtection="1">
      <alignment horizontal="center" vertical="center" wrapText="1"/>
    </xf>
    <xf numFmtId="0" fontId="27" fillId="2" borderId="15" xfId="0" applyFont="1" applyFill="1" applyBorder="1" applyAlignment="1" applyProtection="1">
      <alignment horizontal="center" vertical="center" wrapText="1"/>
    </xf>
    <xf numFmtId="0" fontId="21" fillId="2" borderId="27" xfId="0" applyFont="1" applyFill="1" applyBorder="1" applyAlignment="1" applyProtection="1">
      <alignment horizontal="center" textRotation="90" wrapText="1"/>
    </xf>
    <xf numFmtId="0" fontId="21" fillId="2" borderId="40" xfId="0" applyFont="1" applyFill="1" applyBorder="1" applyAlignment="1" applyProtection="1">
      <alignment horizontal="center" textRotation="90" wrapText="1"/>
    </xf>
    <xf numFmtId="0" fontId="21" fillId="2" borderId="30" xfId="0" applyFont="1" applyFill="1" applyBorder="1" applyAlignment="1" applyProtection="1">
      <alignment horizontal="center" textRotation="90" wrapText="1"/>
    </xf>
    <xf numFmtId="0" fontId="52" fillId="3" borderId="17" xfId="0" applyFont="1" applyFill="1" applyBorder="1" applyAlignment="1" applyProtection="1">
      <alignment horizontal="center" vertical="center" wrapText="1"/>
      <protection locked="0"/>
    </xf>
    <xf numFmtId="0" fontId="52" fillId="3" borderId="18" xfId="0" applyFont="1" applyFill="1" applyBorder="1" applyAlignment="1" applyProtection="1">
      <alignment horizontal="center" vertical="center" wrapText="1"/>
      <protection locked="0"/>
    </xf>
    <xf numFmtId="0" fontId="52" fillId="3" borderId="19" xfId="0" applyFont="1" applyFill="1" applyBorder="1" applyAlignment="1" applyProtection="1">
      <alignment horizontal="center" vertical="center" wrapText="1"/>
      <protection locked="0"/>
    </xf>
    <xf numFmtId="0" fontId="56" fillId="3" borderId="33" xfId="0" applyFont="1" applyFill="1" applyBorder="1" applyAlignment="1" applyProtection="1">
      <alignment horizontal="center" vertical="center" wrapText="1"/>
      <protection locked="0"/>
    </xf>
    <xf numFmtId="0" fontId="56" fillId="3" borderId="34" xfId="0" applyFont="1" applyFill="1" applyBorder="1" applyAlignment="1" applyProtection="1">
      <alignment horizontal="center" vertical="center" wrapText="1"/>
      <protection locked="0"/>
    </xf>
    <xf numFmtId="0" fontId="56" fillId="3" borderId="1" xfId="0" applyFont="1" applyFill="1" applyBorder="1" applyAlignment="1" applyProtection="1">
      <alignment horizontal="center" vertical="center" wrapText="1"/>
      <protection locked="0"/>
    </xf>
    <xf numFmtId="0" fontId="56" fillId="3" borderId="44" xfId="0" applyFont="1" applyFill="1" applyBorder="1" applyAlignment="1" applyProtection="1">
      <alignment horizontal="center" vertical="center" wrapText="1"/>
      <protection locked="0"/>
    </xf>
    <xf numFmtId="0" fontId="56" fillId="3" borderId="5" xfId="0" applyFont="1" applyFill="1" applyBorder="1" applyAlignment="1" applyProtection="1">
      <alignment horizontal="center" vertical="center" wrapText="1"/>
      <protection locked="0"/>
    </xf>
    <xf numFmtId="0" fontId="56" fillId="3" borderId="46" xfId="0" applyFont="1" applyFill="1" applyBorder="1" applyAlignment="1" applyProtection="1">
      <alignment horizontal="center" vertical="center" wrapText="1"/>
      <protection locked="0"/>
    </xf>
    <xf numFmtId="0" fontId="55" fillId="2" borderId="33" xfId="0" applyFont="1" applyFill="1" applyBorder="1" applyAlignment="1" applyProtection="1">
      <alignment horizontal="center" vertical="center" wrapText="1"/>
    </xf>
    <xf numFmtId="0" fontId="55" fillId="2" borderId="41" xfId="0" applyFont="1" applyFill="1" applyBorder="1" applyAlignment="1" applyProtection="1">
      <alignment horizontal="center" vertical="center" wrapText="1"/>
    </xf>
    <xf numFmtId="0" fontId="55" fillId="2" borderId="42" xfId="0" applyFont="1" applyFill="1" applyBorder="1" applyAlignment="1" applyProtection="1">
      <alignment horizontal="center" vertical="center" wrapText="1"/>
    </xf>
    <xf numFmtId="0" fontId="55" fillId="2" borderId="43" xfId="0" applyFont="1" applyFill="1" applyBorder="1" applyAlignment="1" applyProtection="1">
      <alignment horizontal="center" vertical="center" wrapText="1"/>
    </xf>
    <xf numFmtId="0" fontId="55" fillId="2" borderId="2" xfId="0" applyFont="1" applyFill="1" applyBorder="1" applyAlignment="1" applyProtection="1">
      <alignment horizontal="center" vertical="center" wrapText="1"/>
    </xf>
    <xf numFmtId="0" fontId="29" fillId="2" borderId="41" xfId="0" applyFont="1" applyFill="1" applyBorder="1" applyAlignment="1" applyProtection="1">
      <alignment horizontal="center" vertical="center" wrapText="1"/>
    </xf>
    <xf numFmtId="0" fontId="29" fillId="2" borderId="0" xfId="0" applyFont="1" applyFill="1" applyBorder="1" applyAlignment="1" applyProtection="1">
      <alignment horizontal="center" vertical="center" wrapText="1"/>
    </xf>
    <xf numFmtId="0" fontId="29" fillId="2" borderId="42" xfId="0" applyFont="1" applyFill="1" applyBorder="1" applyAlignment="1" applyProtection="1">
      <alignment horizontal="center" vertical="center" wrapText="1"/>
    </xf>
    <xf numFmtId="0" fontId="27" fillId="2" borderId="8" xfId="0" applyFont="1" applyFill="1" applyBorder="1" applyAlignment="1" applyProtection="1">
      <alignment horizontal="center" vertical="center" wrapText="1"/>
    </xf>
    <xf numFmtId="0" fontId="27" fillId="2" borderId="9" xfId="0" applyFont="1" applyFill="1" applyBorder="1" applyAlignment="1" applyProtection="1">
      <alignment horizontal="center" vertical="center" wrapText="1"/>
    </xf>
    <xf numFmtId="0" fontId="52" fillId="2" borderId="33" xfId="0" applyFont="1" applyFill="1" applyBorder="1" applyAlignment="1" applyProtection="1">
      <alignment horizontal="center" vertical="center" wrapText="1"/>
    </xf>
    <xf numFmtId="0" fontId="52" fillId="2" borderId="1" xfId="0" applyFont="1" applyFill="1" applyBorder="1" applyAlignment="1" applyProtection="1">
      <alignment horizontal="center" vertical="center" wrapText="1"/>
    </xf>
    <xf numFmtId="0" fontId="52" fillId="2" borderId="43" xfId="0" applyFont="1" applyFill="1" applyBorder="1" applyAlignment="1" applyProtection="1">
      <alignment horizontal="center" vertical="center" wrapText="1"/>
    </xf>
    <xf numFmtId="0" fontId="52" fillId="2" borderId="2" xfId="0" applyFont="1" applyFill="1" applyBorder="1" applyAlignment="1" applyProtection="1">
      <alignment horizontal="center" vertical="center" wrapText="1"/>
    </xf>
    <xf numFmtId="0" fontId="52" fillId="3" borderId="45" xfId="0" applyFont="1" applyFill="1" applyBorder="1" applyAlignment="1" applyProtection="1">
      <alignment horizontal="center" vertical="center" wrapText="1"/>
      <protection locked="0"/>
    </xf>
    <xf numFmtId="0" fontId="52" fillId="3" borderId="47" xfId="0" applyFont="1" applyFill="1" applyBorder="1" applyAlignment="1" applyProtection="1">
      <alignment horizontal="center" vertical="center" wrapText="1"/>
      <protection locked="0"/>
    </xf>
    <xf numFmtId="0" fontId="52" fillId="3" borderId="48" xfId="0" applyFont="1" applyFill="1" applyBorder="1" applyAlignment="1" applyProtection="1">
      <alignment horizontal="center" vertical="center" wrapText="1"/>
      <protection locked="0"/>
    </xf>
    <xf numFmtId="0" fontId="29" fillId="2" borderId="33" xfId="0" applyFont="1" applyFill="1" applyBorder="1" applyAlignment="1" applyProtection="1">
      <alignment horizontal="center" vertical="center" wrapText="1"/>
    </xf>
    <xf numFmtId="0" fontId="29" fillId="2" borderId="34" xfId="0" applyFont="1" applyFill="1" applyBorder="1" applyAlignment="1" applyProtection="1">
      <alignment horizontal="center" vertical="center" wrapText="1"/>
    </xf>
    <xf numFmtId="0" fontId="29" fillId="2" borderId="1" xfId="0" applyFont="1" applyFill="1" applyBorder="1" applyAlignment="1" applyProtection="1">
      <alignment horizontal="center" vertical="center" wrapText="1"/>
    </xf>
    <xf numFmtId="0" fontId="29" fillId="2" borderId="18" xfId="0" applyFont="1" applyFill="1" applyBorder="1" applyAlignment="1" applyProtection="1">
      <alignment horizontal="center" vertical="center" wrapText="1"/>
    </xf>
    <xf numFmtId="0" fontId="29" fillId="2" borderId="19" xfId="0" applyFont="1" applyFill="1" applyBorder="1" applyAlignment="1" applyProtection="1">
      <alignment horizontal="center" vertical="center" wrapText="1"/>
    </xf>
    <xf numFmtId="0" fontId="44" fillId="2" borderId="0" xfId="0" applyFont="1" applyFill="1" applyBorder="1" applyAlignment="1">
      <alignment horizontal="left" vertical="center"/>
    </xf>
    <xf numFmtId="166" fontId="21" fillId="2" borderId="3" xfId="0" applyNumberFormat="1" applyFont="1" applyFill="1" applyBorder="1" applyAlignment="1" applyProtection="1">
      <alignment horizontal="left" vertical="center" wrapText="1" indent="1"/>
    </xf>
    <xf numFmtId="166" fontId="21" fillId="2" borderId="13" xfId="0" applyNumberFormat="1" applyFont="1" applyFill="1" applyBorder="1" applyAlignment="1" applyProtection="1">
      <alignment horizontal="left" vertical="center" wrapText="1" indent="1"/>
    </xf>
    <xf numFmtId="166" fontId="21" fillId="2" borderId="15" xfId="0" applyNumberFormat="1" applyFont="1" applyFill="1" applyBorder="1" applyAlignment="1" applyProtection="1">
      <alignment horizontal="left" vertical="center" wrapText="1" indent="1"/>
    </xf>
    <xf numFmtId="0" fontId="32" fillId="0" borderId="0" xfId="0" applyFont="1" applyFill="1" applyAlignment="1" applyProtection="1">
      <alignment horizontal="center" vertical="center"/>
    </xf>
    <xf numFmtId="0" fontId="37" fillId="0" borderId="6" xfId="0" applyFont="1" applyFill="1" applyBorder="1" applyAlignment="1" applyProtection="1">
      <alignment horizontal="center" vertical="center"/>
    </xf>
    <xf numFmtId="0" fontId="31" fillId="0" borderId="14" xfId="0" applyFont="1" applyFill="1" applyBorder="1" applyAlignment="1" applyProtection="1">
      <alignment horizontal="left" vertical="center" wrapText="1"/>
    </xf>
    <xf numFmtId="0" fontId="31" fillId="0" borderId="0" xfId="0" applyFont="1" applyFill="1" applyBorder="1" applyAlignment="1" applyProtection="1">
      <alignment horizontal="left" vertical="center" wrapText="1"/>
    </xf>
    <xf numFmtId="0" fontId="31" fillId="0" borderId="8" xfId="0" applyFont="1" applyFill="1" applyBorder="1" applyAlignment="1" applyProtection="1">
      <alignment horizontal="left" vertical="center" wrapText="1"/>
    </xf>
    <xf numFmtId="0" fontId="31" fillId="0" borderId="5" xfId="0" applyFont="1" applyFill="1" applyBorder="1" applyAlignment="1" applyProtection="1">
      <alignment horizontal="left" vertical="center" wrapText="1"/>
    </xf>
    <xf numFmtId="166" fontId="31" fillId="0" borderId="0" xfId="0" applyNumberFormat="1" applyFont="1" applyFill="1" applyBorder="1" applyAlignment="1" applyProtection="1">
      <alignment horizontal="center" vertical="center"/>
    </xf>
    <xf numFmtId="0" fontId="32" fillId="0" borderId="5" xfId="0" applyFont="1" applyFill="1" applyBorder="1" applyAlignment="1" applyProtection="1">
      <alignment horizontal="left" vertical="center" indent="1"/>
    </xf>
    <xf numFmtId="0" fontId="36" fillId="0" borderId="6" xfId="0" applyFont="1" applyFill="1" applyBorder="1" applyAlignment="1" applyProtection="1">
      <alignment horizontal="center" vertical="top"/>
    </xf>
    <xf numFmtId="0" fontId="32" fillId="0" borderId="0" xfId="0" applyFont="1" applyFill="1" applyBorder="1" applyAlignment="1" applyProtection="1">
      <alignment horizontal="left" vertical="center" wrapText="1"/>
    </xf>
    <xf numFmtId="0" fontId="31" fillId="0" borderId="5" xfId="0" applyFont="1" applyFill="1" applyBorder="1" applyAlignment="1" applyProtection="1">
      <alignment horizontal="center" vertical="center" wrapText="1"/>
    </xf>
    <xf numFmtId="0" fontId="31" fillId="0" borderId="0" xfId="0" applyFont="1" applyFill="1" applyBorder="1" applyAlignment="1" applyProtection="1">
      <alignment horizontal="center" vertical="center" wrapText="1"/>
    </xf>
    <xf numFmtId="0" fontId="32"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0" fillId="0" borderId="5" xfId="0" applyFont="1" applyFill="1" applyBorder="1" applyAlignment="1" applyProtection="1">
      <alignment horizontal="left" vertical="center" wrapText="1"/>
    </xf>
    <xf numFmtId="0" fontId="32" fillId="0" borderId="5" xfId="0" applyFont="1" applyFill="1" applyBorder="1" applyAlignment="1" applyProtection="1">
      <alignment horizontal="center" vertical="center"/>
    </xf>
    <xf numFmtId="0" fontId="32" fillId="0" borderId="6" xfId="0" applyFont="1" applyFill="1" applyBorder="1" applyAlignment="1" applyProtection="1">
      <alignment horizontal="center" vertical="center"/>
    </xf>
    <xf numFmtId="0" fontId="31" fillId="0" borderId="13" xfId="0" applyFont="1" applyFill="1" applyBorder="1" applyAlignment="1" applyProtection="1">
      <alignment horizontal="left" vertical="center" indent="1"/>
    </xf>
    <xf numFmtId="0" fontId="57" fillId="0" borderId="0" xfId="0" applyFont="1" applyFill="1" applyAlignment="1" applyProtection="1">
      <alignment horizontal="center" vertical="center"/>
    </xf>
    <xf numFmtId="0" fontId="32" fillId="0" borderId="20" xfId="0" applyFont="1" applyFill="1" applyBorder="1" applyAlignment="1" applyProtection="1">
      <alignment horizontal="center" vertical="center"/>
    </xf>
    <xf numFmtId="0" fontId="49" fillId="0" borderId="5" xfId="0" applyFont="1" applyFill="1" applyBorder="1" applyAlignment="1" applyProtection="1">
      <alignment horizontal="center" vertical="center"/>
    </xf>
    <xf numFmtId="166" fontId="31" fillId="0" borderId="5" xfId="0" applyNumberFormat="1" applyFont="1" applyFill="1" applyBorder="1" applyAlignment="1" applyProtection="1">
      <alignment horizontal="center" vertical="center"/>
    </xf>
    <xf numFmtId="0" fontId="49" fillId="0" borderId="0" xfId="0" applyFont="1" applyFill="1" applyBorder="1" applyAlignment="1" applyProtection="1">
      <alignment horizontal="center" vertical="center" textRotation="90"/>
    </xf>
    <xf numFmtId="165" fontId="31" fillId="0" borderId="5" xfId="1" applyNumberFormat="1" applyFont="1" applyFill="1" applyBorder="1" applyAlignment="1" applyProtection="1">
      <alignment horizontal="center" vertical="center" wrapText="1"/>
    </xf>
    <xf numFmtId="2" fontId="1" fillId="2" borderId="41" xfId="0" applyNumberFormat="1" applyFont="1" applyFill="1" applyBorder="1" applyAlignment="1">
      <alignment horizontal="center" vertical="center"/>
    </xf>
    <xf numFmtId="0" fontId="34" fillId="2" borderId="49" xfId="0" applyFont="1" applyFill="1" applyBorder="1" applyAlignment="1">
      <alignment horizontal="center" vertical="center"/>
    </xf>
    <xf numFmtId="0" fontId="34" fillId="2" borderId="44" xfId="0" applyFont="1" applyFill="1" applyBorder="1" applyAlignment="1">
      <alignment horizontal="center" vertical="center"/>
    </xf>
    <xf numFmtId="1" fontId="34" fillId="2" borderId="12" xfId="0" applyNumberFormat="1" applyFont="1" applyFill="1" applyBorder="1" applyAlignment="1">
      <alignment horizontal="center" vertical="center"/>
    </xf>
    <xf numFmtId="1" fontId="34" fillId="2" borderId="9" xfId="0" applyNumberFormat="1" applyFont="1" applyFill="1" applyBorder="1" applyAlignment="1">
      <alignment horizontal="center" vertical="center"/>
    </xf>
    <xf numFmtId="2" fontId="34" fillId="2" borderId="7" xfId="0" applyNumberFormat="1" applyFont="1" applyFill="1" applyBorder="1" applyAlignment="1">
      <alignment horizontal="center" vertical="center"/>
    </xf>
    <xf numFmtId="2" fontId="34" fillId="2" borderId="10" xfId="0" applyNumberFormat="1" applyFont="1" applyFill="1" applyBorder="1" applyAlignment="1">
      <alignment horizontal="center" vertical="center"/>
    </xf>
    <xf numFmtId="0" fontId="58" fillId="2" borderId="33" xfId="0" applyFont="1" applyFill="1" applyBorder="1" applyAlignment="1">
      <alignment horizontal="left" vertical="center"/>
    </xf>
    <xf numFmtId="0" fontId="58" fillId="2" borderId="34" xfId="0" applyFont="1" applyFill="1" applyBorder="1" applyAlignment="1">
      <alignment horizontal="left" vertical="center"/>
    </xf>
    <xf numFmtId="0" fontId="58" fillId="2" borderId="1" xfId="0" applyFont="1" applyFill="1" applyBorder="1" applyAlignment="1">
      <alignment horizontal="left" vertical="center"/>
    </xf>
    <xf numFmtId="1" fontId="34" fillId="2" borderId="7" xfId="0" applyNumberFormat="1" applyFont="1" applyFill="1" applyBorder="1" applyAlignment="1">
      <alignment horizontal="center" vertical="center"/>
    </xf>
    <xf numFmtId="1" fontId="34" fillId="2" borderId="24" xfId="0" applyNumberFormat="1" applyFont="1" applyFill="1" applyBorder="1" applyAlignment="1">
      <alignment horizontal="center" vertical="center"/>
    </xf>
    <xf numFmtId="1" fontId="34" fillId="2" borderId="37" xfId="0" applyNumberFormat="1" applyFont="1" applyFill="1" applyBorder="1" applyAlignment="1">
      <alignment horizontal="center" vertical="center"/>
    </xf>
    <xf numFmtId="168" fontId="34" fillId="2" borderId="36" xfId="0" applyNumberFormat="1" applyFont="1" applyFill="1" applyBorder="1" applyAlignment="1">
      <alignment horizontal="center" vertical="center"/>
    </xf>
    <xf numFmtId="168" fontId="34" fillId="2" borderId="29" xfId="0" applyNumberFormat="1" applyFont="1" applyFill="1" applyBorder="1" applyAlignment="1">
      <alignment horizontal="center" vertical="center"/>
    </xf>
    <xf numFmtId="168" fontId="34" fillId="2" borderId="32" xfId="0" applyNumberFormat="1" applyFont="1" applyFill="1" applyBorder="1" applyAlignment="1">
      <alignment horizontal="center" vertical="center"/>
    </xf>
    <xf numFmtId="0" fontId="34" fillId="2" borderId="43" xfId="0" applyFont="1" applyFill="1" applyBorder="1" applyAlignment="1">
      <alignment horizontal="center" vertical="center"/>
    </xf>
    <xf numFmtId="1" fontId="34" fillId="2" borderId="26" xfId="0" applyNumberFormat="1" applyFont="1" applyFill="1" applyBorder="1" applyAlignment="1">
      <alignment horizontal="center" vertical="center"/>
    </xf>
    <xf numFmtId="2" fontId="34" fillId="2" borderId="37" xfId="0" applyNumberFormat="1" applyFont="1" applyFill="1" applyBorder="1" applyAlignment="1">
      <alignment horizontal="center" vertical="center"/>
    </xf>
    <xf numFmtId="1" fontId="34" fillId="2" borderId="10" xfId="0" applyNumberFormat="1" applyFont="1" applyFill="1" applyBorder="1" applyAlignment="1">
      <alignment horizontal="center" vertical="center"/>
    </xf>
    <xf numFmtId="2" fontId="34" fillId="2" borderId="12" xfId="0" applyNumberFormat="1" applyFont="1" applyFill="1" applyBorder="1" applyAlignment="1">
      <alignment horizontal="center" vertical="center"/>
    </xf>
    <xf numFmtId="2" fontId="34" fillId="2" borderId="9" xfId="0" applyNumberFormat="1" applyFont="1" applyFill="1" applyBorder="1" applyAlignment="1">
      <alignment horizontal="center" vertical="center"/>
    </xf>
    <xf numFmtId="0" fontId="58" fillId="2" borderId="50" xfId="0" applyFont="1" applyFill="1" applyBorder="1" applyAlignment="1">
      <alignment horizontal="left" vertical="center"/>
    </xf>
    <xf numFmtId="0" fontId="58" fillId="2" borderId="51" xfId="0" applyFont="1" applyFill="1" applyBorder="1" applyAlignment="1">
      <alignment horizontal="left" vertical="center"/>
    </xf>
    <xf numFmtId="2" fontId="1" fillId="2" borderId="0" xfId="0" applyNumberFormat="1" applyFont="1" applyFill="1" applyBorder="1" applyAlignment="1">
      <alignment horizontal="center" vertical="center"/>
    </xf>
    <xf numFmtId="0" fontId="1" fillId="2" borderId="0" xfId="0" applyFont="1" applyFill="1" applyBorder="1" applyAlignment="1">
      <alignment horizontal="center" vertical="center"/>
    </xf>
    <xf numFmtId="0" fontId="34" fillId="2" borderId="0" xfId="0" applyFont="1" applyFill="1" applyBorder="1" applyAlignment="1">
      <alignment horizontal="right" vertical="center" wrapText="1"/>
    </xf>
    <xf numFmtId="0" fontId="32" fillId="2" borderId="0" xfId="0" applyFont="1" applyFill="1" applyBorder="1" applyAlignment="1">
      <alignment horizontal="right" vertical="center" wrapText="1"/>
    </xf>
    <xf numFmtId="0" fontId="34" fillId="2" borderId="4" xfId="0" applyFont="1" applyFill="1" applyBorder="1" applyAlignment="1">
      <alignment horizontal="center" vertical="center"/>
    </xf>
    <xf numFmtId="0" fontId="59" fillId="2" borderId="0" xfId="0" applyFont="1" applyFill="1" applyBorder="1" applyAlignment="1">
      <alignment horizontal="left" vertical="center" indent="1"/>
    </xf>
    <xf numFmtId="0" fontId="29" fillId="2" borderId="4" xfId="0" applyFont="1" applyFill="1" applyBorder="1" applyAlignment="1">
      <alignment horizontal="center" vertical="center" wrapText="1"/>
    </xf>
    <xf numFmtId="0" fontId="29" fillId="2" borderId="4" xfId="0" applyFont="1" applyFill="1" applyBorder="1" applyAlignment="1">
      <alignment horizontal="center" vertical="center"/>
    </xf>
    <xf numFmtId="0" fontId="27" fillId="0" borderId="17" xfId="0" applyFont="1" applyFill="1" applyBorder="1" applyAlignment="1" applyProtection="1">
      <alignment horizontal="left" vertical="center" indent="1"/>
      <protection locked="0"/>
    </xf>
    <xf numFmtId="0" fontId="27" fillId="0" borderId="18" xfId="0" applyFont="1" applyFill="1" applyBorder="1" applyAlignment="1" applyProtection="1">
      <alignment horizontal="left" vertical="center" indent="1"/>
      <protection locked="0"/>
    </xf>
    <xf numFmtId="0" fontId="27" fillId="0" borderId="19" xfId="0" applyFont="1" applyFill="1" applyBorder="1" applyAlignment="1" applyProtection="1">
      <alignment horizontal="left" vertical="center" indent="1"/>
      <protection locked="0"/>
    </xf>
    <xf numFmtId="0" fontId="29" fillId="2" borderId="11"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12" xfId="0" applyFont="1" applyFill="1" applyBorder="1" applyAlignment="1">
      <alignment horizontal="center" vertical="center"/>
    </xf>
    <xf numFmtId="0" fontId="29" fillId="2" borderId="3" xfId="0" applyFont="1" applyFill="1" applyBorder="1" applyAlignment="1">
      <alignment horizontal="center" vertical="center" wrapText="1"/>
    </xf>
    <xf numFmtId="0" fontId="29" fillId="2" borderId="7" xfId="0" applyFont="1" applyFill="1" applyBorder="1" applyAlignment="1">
      <alignment horizontal="center" vertical="center" wrapText="1"/>
    </xf>
    <xf numFmtId="0" fontId="29" fillId="2" borderId="24" xfId="0" applyFont="1" applyFill="1" applyBorder="1" applyAlignment="1">
      <alignment horizontal="center" vertical="center" wrapText="1"/>
    </xf>
    <xf numFmtId="0" fontId="29" fillId="2" borderId="10" xfId="0" applyFont="1" applyFill="1" applyBorder="1" applyAlignment="1">
      <alignment horizontal="center" vertical="center" wrapText="1"/>
    </xf>
    <xf numFmtId="0" fontId="27" fillId="0" borderId="21" xfId="0" applyFont="1" applyFill="1" applyBorder="1" applyAlignment="1" applyProtection="1">
      <alignment horizontal="left" vertical="center" wrapText="1"/>
      <protection locked="0"/>
    </xf>
    <xf numFmtId="0" fontId="27" fillId="0" borderId="22" xfId="0" applyFont="1" applyFill="1" applyBorder="1" applyAlignment="1" applyProtection="1">
      <alignment horizontal="left" vertical="center" wrapText="1"/>
      <protection locked="0"/>
    </xf>
    <xf numFmtId="0" fontId="27" fillId="0" borderId="23" xfId="0" applyFont="1" applyFill="1" applyBorder="1" applyAlignment="1" applyProtection="1">
      <alignment horizontal="left" vertical="center" wrapText="1"/>
      <protection locked="0"/>
    </xf>
    <xf numFmtId="0" fontId="29" fillId="2" borderId="7" xfId="0" applyFont="1" applyFill="1" applyBorder="1" applyAlignment="1">
      <alignment horizontal="center" vertical="center"/>
    </xf>
    <xf numFmtId="0" fontId="29" fillId="2" borderId="14"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20" xfId="0" applyFont="1" applyFill="1" applyBorder="1" applyAlignment="1">
      <alignment horizontal="center" vertical="center"/>
    </xf>
    <xf numFmtId="0" fontId="44" fillId="2" borderId="0" xfId="0" applyFont="1" applyFill="1" applyBorder="1" applyAlignment="1">
      <alignment horizontal="left" vertical="center" indent="1"/>
    </xf>
    <xf numFmtId="0" fontId="34" fillId="2" borderId="3" xfId="0" applyFont="1" applyFill="1" applyBorder="1" applyAlignment="1">
      <alignment horizontal="center" vertical="center"/>
    </xf>
    <xf numFmtId="0" fontId="34" fillId="2" borderId="11" xfId="0" applyFont="1" applyFill="1" applyBorder="1" applyAlignment="1">
      <alignment horizontal="center" vertical="center"/>
    </xf>
    <xf numFmtId="0" fontId="29" fillId="2" borderId="24" xfId="0" applyFont="1" applyFill="1" applyBorder="1" applyAlignment="1">
      <alignment horizontal="center" vertical="center"/>
    </xf>
    <xf numFmtId="164" fontId="29" fillId="2" borderId="0" xfId="2" applyNumberFormat="1" applyFont="1" applyFill="1" applyBorder="1" applyAlignment="1" applyProtection="1">
      <alignment horizontal="center" vertical="center"/>
    </xf>
    <xf numFmtId="164" fontId="29" fillId="2" borderId="5" xfId="2" applyNumberFormat="1" applyFont="1" applyFill="1" applyBorder="1" applyAlignment="1" applyProtection="1">
      <alignment horizontal="center" vertical="center"/>
    </xf>
    <xf numFmtId="164" fontId="29" fillId="2" borderId="20" xfId="2" applyNumberFormat="1" applyFont="1" applyFill="1" applyBorder="1" applyAlignment="1" applyProtection="1">
      <alignment horizontal="center" vertical="center"/>
    </xf>
    <xf numFmtId="164" fontId="29" fillId="2" borderId="9" xfId="2" applyNumberFormat="1" applyFont="1" applyFill="1" applyBorder="1" applyAlignment="1" applyProtection="1">
      <alignment horizontal="center" vertical="center"/>
    </xf>
    <xf numFmtId="0" fontId="38" fillId="2" borderId="5" xfId="0" applyFont="1" applyFill="1" applyBorder="1" applyAlignment="1">
      <alignment horizontal="right" vertical="center"/>
    </xf>
    <xf numFmtId="0" fontId="38" fillId="2" borderId="0" xfId="0" applyFont="1" applyFill="1" applyBorder="1" applyAlignment="1">
      <alignment horizontal="right" vertical="center"/>
    </xf>
    <xf numFmtId="0" fontId="60" fillId="2" borderId="5" xfId="0" applyFont="1" applyFill="1" applyBorder="1" applyAlignment="1">
      <alignment horizontal="left" vertical="center" indent="1"/>
    </xf>
    <xf numFmtId="0" fontId="38" fillId="2" borderId="7" xfId="0" applyFont="1" applyFill="1" applyBorder="1" applyAlignment="1">
      <alignment horizontal="center" vertical="center" wrapText="1"/>
    </xf>
    <xf numFmtId="0" fontId="38" fillId="2" borderId="24" xfId="0" applyFont="1" applyFill="1" applyBorder="1" applyAlignment="1">
      <alignment horizontal="center" vertical="center" wrapText="1"/>
    </xf>
    <xf numFmtId="0" fontId="38" fillId="2" borderId="10" xfId="0" applyFont="1" applyFill="1" applyBorder="1" applyAlignment="1">
      <alignment horizontal="center" vertical="center" wrapText="1"/>
    </xf>
    <xf numFmtId="0" fontId="61" fillId="2" borderId="14" xfId="0" applyFont="1" applyFill="1" applyBorder="1" applyAlignment="1">
      <alignment horizontal="center" vertical="center" wrapText="1"/>
    </xf>
    <xf numFmtId="0" fontId="61" fillId="2" borderId="20" xfId="0" applyFont="1" applyFill="1" applyBorder="1" applyAlignment="1">
      <alignment horizontal="center" vertical="center" wrapText="1"/>
    </xf>
    <xf numFmtId="0" fontId="44" fillId="2" borderId="0" xfId="0" applyFont="1" applyFill="1" applyBorder="1" applyAlignment="1" applyProtection="1">
      <alignment horizontal="left" vertical="center" indent="1"/>
    </xf>
    <xf numFmtId="0" fontId="29" fillId="2" borderId="0" xfId="0" applyFont="1" applyFill="1" applyBorder="1" applyAlignment="1" applyProtection="1">
      <alignment horizontal="center" vertical="center"/>
    </xf>
    <xf numFmtId="0" fontId="27" fillId="0" borderId="17" xfId="0" applyFont="1" applyFill="1" applyBorder="1" applyAlignment="1" applyProtection="1">
      <alignment horizontal="left" vertical="center" wrapText="1"/>
      <protection locked="0"/>
    </xf>
    <xf numFmtId="0" fontId="27" fillId="0" borderId="18" xfId="0" applyFont="1" applyFill="1" applyBorder="1" applyAlignment="1" applyProtection="1">
      <alignment horizontal="left" vertical="center" wrapText="1"/>
      <protection locked="0"/>
    </xf>
    <xf numFmtId="0" fontId="27" fillId="0" borderId="19" xfId="0" applyFont="1" applyFill="1" applyBorder="1" applyAlignment="1" applyProtection="1">
      <alignment horizontal="left" vertical="center" wrapText="1"/>
      <protection locked="0"/>
    </xf>
    <xf numFmtId="0" fontId="11" fillId="2" borderId="4" xfId="0" applyFont="1" applyFill="1" applyBorder="1" applyAlignment="1">
      <alignment horizontal="left" vertical="center" wrapText="1" indent="1"/>
    </xf>
    <xf numFmtId="0" fontId="58" fillId="2" borderId="5" xfId="0" applyFont="1" applyFill="1" applyBorder="1" applyAlignment="1">
      <alignment horizontal="left" vertical="center"/>
    </xf>
    <xf numFmtId="0" fontId="34" fillId="2" borderId="4" xfId="0" applyFont="1" applyFill="1" applyBorder="1" applyAlignment="1">
      <alignment horizontal="center" vertical="center" wrapText="1"/>
    </xf>
    <xf numFmtId="2" fontId="30" fillId="0" borderId="16" xfId="0" applyNumberFormat="1" applyFont="1" applyFill="1" applyBorder="1" applyAlignment="1" applyProtection="1">
      <alignment horizontal="center" vertical="center" wrapText="1"/>
      <protection locked="0"/>
    </xf>
    <xf numFmtId="0" fontId="56" fillId="2" borderId="33" xfId="0" applyFont="1" applyFill="1" applyBorder="1" applyAlignment="1" applyProtection="1">
      <alignment horizontal="center" vertical="center" wrapText="1"/>
    </xf>
    <xf numFmtId="0" fontId="56" fillId="2" borderId="34" xfId="0" applyFont="1" applyFill="1" applyBorder="1" applyAlignment="1" applyProtection="1">
      <alignment horizontal="center" vertical="center" wrapText="1"/>
    </xf>
    <xf numFmtId="0" fontId="56" fillId="2" borderId="1" xfId="0" applyFont="1" applyFill="1" applyBorder="1" applyAlignment="1" applyProtection="1">
      <alignment horizontal="center" vertical="center" wrapText="1"/>
    </xf>
    <xf numFmtId="0" fontId="52" fillId="2" borderId="17" xfId="0" applyFont="1" applyFill="1" applyBorder="1" applyAlignment="1" applyProtection="1">
      <alignment horizontal="center" vertical="center" wrapText="1"/>
    </xf>
    <xf numFmtId="0" fontId="52" fillId="2" borderId="18" xfId="0" applyFont="1" applyFill="1" applyBorder="1" applyAlignment="1" applyProtection="1">
      <alignment horizontal="center" vertical="center" wrapText="1"/>
    </xf>
    <xf numFmtId="0" fontId="52" fillId="2" borderId="19" xfId="0" applyFont="1" applyFill="1" applyBorder="1" applyAlignment="1" applyProtection="1">
      <alignment horizontal="center" vertical="center" wrapText="1"/>
    </xf>
    <xf numFmtId="0" fontId="56" fillId="2" borderId="44" xfId="0" applyFont="1" applyFill="1" applyBorder="1" applyAlignment="1" applyProtection="1">
      <alignment horizontal="center" vertical="center" wrapText="1"/>
    </xf>
    <xf numFmtId="0" fontId="56" fillId="2" borderId="5" xfId="0" applyFont="1" applyFill="1" applyBorder="1" applyAlignment="1" applyProtection="1">
      <alignment horizontal="center" vertical="center" wrapText="1"/>
    </xf>
    <xf numFmtId="0" fontId="56" fillId="2" borderId="46" xfId="0" applyFont="1" applyFill="1" applyBorder="1" applyAlignment="1" applyProtection="1">
      <alignment horizontal="center" vertical="center" wrapText="1"/>
    </xf>
    <xf numFmtId="0" fontId="52" fillId="2" borderId="28" xfId="0" applyFont="1" applyFill="1" applyBorder="1" applyAlignment="1" applyProtection="1">
      <alignment horizontal="center" vertical="center" wrapText="1"/>
    </xf>
    <xf numFmtId="0" fontId="52" fillId="2" borderId="24" xfId="0" applyFont="1" applyFill="1" applyBorder="1" applyAlignment="1" applyProtection="1">
      <alignment horizontal="center" vertical="center" wrapText="1"/>
    </xf>
    <xf numFmtId="0" fontId="52" fillId="2" borderId="29" xfId="0" applyFont="1" applyFill="1" applyBorder="1" applyAlignment="1" applyProtection="1">
      <alignment horizontal="center" vertical="center" wrapText="1"/>
    </xf>
    <xf numFmtId="0" fontId="52" fillId="2" borderId="35" xfId="0" applyFont="1" applyFill="1" applyBorder="1" applyAlignment="1" applyProtection="1">
      <alignment horizontal="center" vertical="center" wrapText="1"/>
    </xf>
    <xf numFmtId="0" fontId="52" fillId="2" borderId="7" xfId="0" applyFont="1" applyFill="1" applyBorder="1" applyAlignment="1" applyProtection="1">
      <alignment horizontal="center" vertical="center" wrapText="1"/>
    </xf>
    <xf numFmtId="0" fontId="52" fillId="2" borderId="36" xfId="0" applyFont="1" applyFill="1" applyBorder="1" applyAlignment="1" applyProtection="1">
      <alignment horizontal="center" vertical="center" wrapText="1"/>
    </xf>
    <xf numFmtId="0" fontId="52" fillId="2" borderId="45" xfId="0" applyFont="1" applyFill="1" applyBorder="1" applyAlignment="1" applyProtection="1">
      <alignment horizontal="center" vertical="center" wrapText="1"/>
    </xf>
    <xf numFmtId="0" fontId="52" fillId="2" borderId="47" xfId="0" applyFont="1" applyFill="1" applyBorder="1" applyAlignment="1" applyProtection="1">
      <alignment horizontal="center" vertical="center" wrapText="1"/>
    </xf>
    <xf numFmtId="0" fontId="52" fillId="2" borderId="48" xfId="0" applyFont="1" applyFill="1" applyBorder="1" applyAlignment="1" applyProtection="1">
      <alignment horizontal="center" vertical="center" wrapText="1"/>
    </xf>
    <xf numFmtId="0" fontId="52" fillId="2" borderId="37" xfId="0" applyFont="1" applyFill="1" applyBorder="1" applyAlignment="1" applyProtection="1">
      <alignment horizontal="center" vertical="center" wrapText="1"/>
    </xf>
    <xf numFmtId="0" fontId="29" fillId="2" borderId="39" xfId="0" applyFont="1" applyFill="1" applyBorder="1" applyAlignment="1" applyProtection="1">
      <alignment horizontal="center" vertical="center" wrapText="1"/>
    </xf>
  </cellXfs>
  <cellStyles count="3">
    <cellStyle name="Currency" xfId="1" builtinId="4"/>
    <cellStyle name="Normal" xfId="0" builtinId="0"/>
    <cellStyle name="Percent" xfId="2" builtinId="5"/>
  </cellStyles>
  <dxfs count="206">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C00000"/>
        </patternFill>
      </fill>
    </dxf>
    <dxf>
      <font>
        <b/>
        <i val="0"/>
        <color theme="0"/>
      </font>
      <fill>
        <patternFill>
          <bgColor rgb="FF00B050"/>
        </patternFill>
      </fill>
    </dxf>
    <dxf>
      <font>
        <b/>
        <i val="0"/>
        <color theme="0"/>
      </font>
      <fill>
        <patternFill>
          <bgColor rgb="FFFF0000"/>
        </patternFill>
      </fill>
    </dxf>
    <dxf>
      <font>
        <b/>
        <i val="0"/>
        <color theme="0"/>
      </font>
      <fill>
        <patternFill>
          <bgColor rgb="FF00B050"/>
        </patternFill>
      </fill>
    </dxf>
    <dxf>
      <font>
        <b/>
        <i val="0"/>
        <color theme="0"/>
      </font>
      <fill>
        <patternFill>
          <bgColor rgb="FFFF000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2"/>
        </patternFill>
      </fill>
    </dxf>
    <dxf>
      <fill>
        <patternFill>
          <bgColor indexed="10"/>
        </patternFill>
      </fill>
    </dxf>
    <dxf>
      <fill>
        <patternFill>
          <bgColor indexed="10"/>
        </patternFill>
      </fill>
    </dxf>
    <dxf>
      <fill>
        <patternFill>
          <bgColor indexed="10"/>
        </patternFill>
      </fill>
    </dxf>
    <dxf>
      <fill>
        <patternFill>
          <bgColor indexed="12"/>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2"/>
        </patternFill>
      </fill>
    </dxf>
    <dxf>
      <fill>
        <patternFill>
          <bgColor indexed="10"/>
        </patternFill>
      </fill>
    </dxf>
    <dxf>
      <fill>
        <patternFill>
          <bgColor indexed="10"/>
        </patternFill>
      </fill>
    </dxf>
    <dxf>
      <fill>
        <patternFill>
          <bgColor indexed="10"/>
        </patternFill>
      </fill>
    </dxf>
    <dxf>
      <fill>
        <patternFill>
          <bgColor indexed="1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1102362204724413E-3"/>
          <c:y val="2.6812918951858621E-2"/>
          <c:w val="0.94610688247302421"/>
          <c:h val="0.62486980433281691"/>
        </c:manualLayout>
      </c:layout>
      <c:barChart>
        <c:barDir val="col"/>
        <c:grouping val="clustered"/>
        <c:varyColors val="0"/>
        <c:ser>
          <c:idx val="0"/>
          <c:order val="0"/>
          <c:spPr>
            <a:solidFill>
              <a:schemeClr val="tx1"/>
            </a:solidFill>
            <a:ln>
              <a:noFill/>
            </a:ln>
            <a:effectLst/>
          </c:spPr>
          <c:invertIfNegative val="0"/>
          <c:dLbls>
            <c:spPr>
              <a:noFill/>
              <a:ln w="25400">
                <a:noFill/>
              </a:ln>
            </c:spPr>
            <c:txPr>
              <a:bodyPr rot="-5400000" vert="horz" wrap="square" lIns="38100" tIns="19050" rIns="38100" bIns="19050" anchor="ctr">
                <a:spAutoFit/>
              </a:bodyPr>
              <a:lstStyle/>
              <a:p>
                <a:pPr algn="ctr">
                  <a:defRPr sz="1200" b="1" i="0" u="none" strike="noStrike" baseline="0">
                    <a:solidFill>
                      <a:srgbClr val="FFFFFF"/>
                    </a:solidFill>
                    <a:latin typeface="Calibri"/>
                    <a:ea typeface="Calibri"/>
                    <a:cs typeface="Calibri"/>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Recommendation!$C$6:$C$25</c:f>
            </c:strRef>
          </c:cat>
          <c:val>
            <c:numRef>
              <c:f>Recommendation!$H$6:$H$25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extLst>
            <c:ext xmlns:c16="http://schemas.microsoft.com/office/drawing/2014/chart" uri="{C3380CC4-5D6E-409C-BE32-E72D297353CC}">
              <c16:uniqueId val="{00000000-BD71-4618-9837-D23504CFA86C}"/>
            </c:ext>
          </c:extLst>
        </c:ser>
        <c:dLbls>
          <c:showLegendKey val="0"/>
          <c:showVal val="0"/>
          <c:showCatName val="0"/>
          <c:showSerName val="0"/>
          <c:showPercent val="0"/>
          <c:showBubbleSize val="0"/>
        </c:dLbls>
        <c:gapWidth val="25"/>
        <c:axId val="549136840"/>
        <c:axId val="1"/>
      </c:barChart>
      <c:catAx>
        <c:axId val="549136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vert="horz"/>
          <a:lstStyle/>
          <a:p>
            <a:pPr>
              <a:defRPr sz="900" b="1" i="0" u="none" strike="noStrike" baseline="0">
                <a:solidFill>
                  <a:srgbClr val="333333"/>
                </a:solidFill>
                <a:latin typeface="Calibri"/>
                <a:ea typeface="Calibri"/>
                <a:cs typeface="Calibri"/>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bg1">
                  <a:lumMod val="75000"/>
                </a:schemeClr>
              </a:solidFill>
              <a:round/>
            </a:ln>
            <a:effectLst/>
          </c:spPr>
        </c:majorGridlines>
        <c:numFmt formatCode="0" sourceLinked="1"/>
        <c:majorTickMark val="none"/>
        <c:minorTickMark val="none"/>
        <c:tickLblPos val="high"/>
        <c:spPr>
          <a:ln w="9525">
            <a:noFill/>
          </a:ln>
        </c:spPr>
        <c:txPr>
          <a:bodyPr rot="0" vert="horz"/>
          <a:lstStyle/>
          <a:p>
            <a:pPr>
              <a:defRPr sz="900" b="0" i="0" u="none" strike="noStrike" baseline="0">
                <a:solidFill>
                  <a:srgbClr val="333333"/>
                </a:solidFill>
                <a:latin typeface="Calibri"/>
                <a:ea typeface="Calibri"/>
                <a:cs typeface="Calibri"/>
              </a:defRPr>
            </a:pPr>
            <a:endParaRPr lang="en-US"/>
          </a:p>
        </c:txPr>
        <c:crossAx val="549136840"/>
        <c:crosses val="autoZero"/>
        <c:crossBetween val="between"/>
      </c:valAx>
      <c:spPr>
        <a:noFill/>
        <a:ln>
          <a:solidFill>
            <a:schemeClr val="bg1">
              <a:lumMod val="50000"/>
            </a:schemeClr>
          </a:solidFill>
        </a:ln>
        <a:effectLst/>
      </c:spPr>
    </c:plotArea>
    <c:plotVisOnly val="1"/>
    <c:dispBlanksAs val="gap"/>
    <c:showDLblsOverMax val="0"/>
  </c:chart>
  <c:spPr>
    <a:noFill/>
    <a:ln w="9525">
      <a:no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85725</xdr:colOff>
      <xdr:row>25</xdr:row>
      <xdr:rowOff>95250</xdr:rowOff>
    </xdr:from>
    <xdr:to>
      <xdr:col>16</xdr:col>
      <xdr:colOff>28575</xdr:colOff>
      <xdr:row>28</xdr:row>
      <xdr:rowOff>171450</xdr:rowOff>
    </xdr:to>
    <xdr:graphicFrame macro="">
      <xdr:nvGraphicFramePr>
        <xdr:cNvPr id="6475"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4"/>
  <sheetViews>
    <sheetView showGridLines="0" showRowColHeaders="0" tabSelected="1" workbookViewId="0">
      <selection activeCell="D10" sqref="D10"/>
    </sheetView>
  </sheetViews>
  <sheetFormatPr defaultColWidth="0" defaultRowHeight="16.5" zeroHeight="1" x14ac:dyDescent="0.25"/>
  <cols>
    <col min="1" max="1" width="1.5703125" style="188" customWidth="1"/>
    <col min="2" max="2" width="6.85546875" style="188" customWidth="1"/>
    <col min="3" max="3" width="23.140625" style="192" customWidth="1"/>
    <col min="4" max="4" width="99.7109375" style="188" customWidth="1"/>
    <col min="5" max="5" width="2" style="188" customWidth="1"/>
    <col min="6" max="16384" width="0" style="188" hidden="1"/>
  </cols>
  <sheetData>
    <row r="1" spans="2:4" ht="9" customHeight="1" x14ac:dyDescent="0.25"/>
    <row r="2" spans="2:4" ht="26.25" customHeight="1" x14ac:dyDescent="0.25">
      <c r="B2" s="38" t="s">
        <v>35</v>
      </c>
      <c r="C2" s="38" t="s">
        <v>66</v>
      </c>
      <c r="D2" s="38" t="s">
        <v>67</v>
      </c>
    </row>
    <row r="3" spans="2:4" ht="75" customHeight="1" x14ac:dyDescent="0.25">
      <c r="B3" s="190">
        <v>1</v>
      </c>
      <c r="C3" s="191" t="s">
        <v>64</v>
      </c>
      <c r="D3" s="232" t="s">
        <v>154</v>
      </c>
    </row>
    <row r="4" spans="2:4" ht="34.5" x14ac:dyDescent="0.25">
      <c r="B4" s="190">
        <v>2</v>
      </c>
      <c r="C4" s="191" t="s">
        <v>124</v>
      </c>
      <c r="D4" s="232" t="s">
        <v>139</v>
      </c>
    </row>
    <row r="5" spans="2:4" ht="120.75" x14ac:dyDescent="0.25">
      <c r="B5" s="190">
        <v>3</v>
      </c>
      <c r="C5" s="191" t="s">
        <v>71</v>
      </c>
      <c r="D5" s="416" t="s">
        <v>153</v>
      </c>
    </row>
    <row r="6" spans="2:4" ht="34.5" x14ac:dyDescent="0.25">
      <c r="B6" s="190">
        <v>4</v>
      </c>
      <c r="C6" s="191" t="s">
        <v>36</v>
      </c>
      <c r="D6" s="233" t="s">
        <v>155</v>
      </c>
    </row>
    <row r="7" spans="2:4" ht="41.25" customHeight="1" x14ac:dyDescent="0.25">
      <c r="B7" s="190">
        <v>5</v>
      </c>
      <c r="C7" s="191" t="s">
        <v>37</v>
      </c>
      <c r="D7" s="233" t="s">
        <v>158</v>
      </c>
    </row>
    <row r="8" spans="2:4" ht="48.75" customHeight="1" x14ac:dyDescent="0.25">
      <c r="B8" s="190">
        <v>6</v>
      </c>
      <c r="C8" s="191" t="s">
        <v>38</v>
      </c>
      <c r="D8" s="233" t="s">
        <v>65</v>
      </c>
    </row>
    <row r="9" spans="2:4" ht="138" x14ac:dyDescent="0.25">
      <c r="B9" s="190">
        <v>7</v>
      </c>
      <c r="C9" s="191" t="s">
        <v>32</v>
      </c>
      <c r="D9" s="233" t="s">
        <v>106</v>
      </c>
    </row>
    <row r="10" spans="2:4" ht="172.5" x14ac:dyDescent="0.25">
      <c r="B10" s="190">
        <v>8</v>
      </c>
      <c r="C10" s="191" t="s">
        <v>138</v>
      </c>
      <c r="D10" s="234" t="s">
        <v>140</v>
      </c>
    </row>
    <row r="11" spans="2:4" ht="40.5" customHeight="1" x14ac:dyDescent="0.25">
      <c r="B11" s="190">
        <v>9</v>
      </c>
      <c r="C11" s="191" t="s">
        <v>93</v>
      </c>
      <c r="D11" s="233" t="s">
        <v>159</v>
      </c>
    </row>
    <row r="12" spans="2:4" ht="39" customHeight="1" x14ac:dyDescent="0.25">
      <c r="B12" s="189"/>
      <c r="C12" s="257" t="s">
        <v>112</v>
      </c>
      <c r="D12" s="258"/>
    </row>
    <row r="13" spans="2:4" hidden="1" x14ac:dyDescent="0.25"/>
    <row r="14" spans="2:4" hidden="1" x14ac:dyDescent="0.25"/>
  </sheetData>
  <sheetProtection sheet="1" selectLockedCells="1" selectUnlockedCells="1"/>
  <mergeCells count="1">
    <mergeCell ref="C12:D12"/>
  </mergeCells>
  <printOptions horizontalCentered="1"/>
  <pageMargins left="0.7" right="0.7" top="0.75" bottom="0.75" header="0.3" footer="0.3"/>
  <pageSetup scale="6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55"/>
  <sheetViews>
    <sheetView showGridLines="0" showRowColHeaders="0" zoomScaleNormal="100" workbookViewId="0">
      <selection activeCell="B4" sqref="B4"/>
    </sheetView>
  </sheetViews>
  <sheetFormatPr defaultColWidth="0" defaultRowHeight="15.75" customHeight="1" zeroHeight="1" x14ac:dyDescent="0.25"/>
  <cols>
    <col min="1" max="1" width="1.42578125" style="149" customWidth="1"/>
    <col min="2" max="2" width="22.28515625" style="2" customWidth="1"/>
    <col min="3" max="3" width="33.140625" style="2" bestFit="1" customWidth="1"/>
    <col min="4" max="6" width="15.28515625" style="2" customWidth="1"/>
    <col min="7" max="8" width="11.140625" style="3" customWidth="1"/>
    <col min="9" max="9" width="1.42578125" style="149" customWidth="1"/>
    <col min="10" max="16384" width="9.140625" style="149" hidden="1"/>
  </cols>
  <sheetData>
    <row r="1" spans="2:9" ht="33.75" customHeight="1" x14ac:dyDescent="0.25">
      <c r="B1" s="405" t="str">
        <f>(IF(Recommendation!E32&gt;0,Recommendation!E32,""))</f>
        <v/>
      </c>
      <c r="C1" s="405"/>
      <c r="D1" s="405"/>
      <c r="E1" s="405"/>
      <c r="F1" s="405"/>
      <c r="G1" s="405"/>
      <c r="H1" s="405"/>
      <c r="I1" s="148"/>
    </row>
    <row r="2" spans="2:9" x14ac:dyDescent="0.25">
      <c r="B2" s="406" t="s">
        <v>107</v>
      </c>
      <c r="C2" s="406" t="s">
        <v>108</v>
      </c>
      <c r="D2" s="45" t="s">
        <v>111</v>
      </c>
      <c r="E2" s="46" t="s">
        <v>110</v>
      </c>
      <c r="F2" s="406" t="s">
        <v>80</v>
      </c>
      <c r="G2" s="406" t="s">
        <v>60</v>
      </c>
      <c r="H2" s="406" t="s">
        <v>76</v>
      </c>
    </row>
    <row r="3" spans="2:9" ht="16.5" thickBot="1" x14ac:dyDescent="0.3">
      <c r="B3" s="407"/>
      <c r="C3" s="407"/>
      <c r="D3" s="409" t="s">
        <v>109</v>
      </c>
      <c r="E3" s="410"/>
      <c r="F3" s="407"/>
      <c r="G3" s="408"/>
      <c r="H3" s="408"/>
    </row>
    <row r="4" spans="2:9" ht="19.5" customHeight="1" thickBot="1" x14ac:dyDescent="0.3">
      <c r="B4" s="68"/>
      <c r="C4" s="69"/>
      <c r="D4" s="70"/>
      <c r="E4" s="70"/>
      <c r="F4" s="71"/>
      <c r="G4" s="67">
        <f>IF((F4/40)&gt;1,1,(F4/40))</f>
        <v>0</v>
      </c>
      <c r="H4" s="63">
        <f t="shared" ref="H4:H19" si="0">((E4-D4)/365.25)*G4</f>
        <v>0</v>
      </c>
    </row>
    <row r="5" spans="2:9" ht="19.5" customHeight="1" thickBot="1" x14ac:dyDescent="0.3">
      <c r="B5" s="68"/>
      <c r="C5" s="69"/>
      <c r="D5" s="70"/>
      <c r="E5" s="70"/>
      <c r="F5" s="71"/>
      <c r="G5" s="67">
        <f t="shared" ref="G5:G19" si="1">IF((F5/40)&gt;1,1,(F5/40))</f>
        <v>0</v>
      </c>
      <c r="H5" s="63">
        <f t="shared" si="0"/>
        <v>0</v>
      </c>
    </row>
    <row r="6" spans="2:9" ht="19.5" customHeight="1" thickBot="1" x14ac:dyDescent="0.3">
      <c r="B6" s="68"/>
      <c r="C6" s="69"/>
      <c r="D6" s="70"/>
      <c r="E6" s="70"/>
      <c r="F6" s="71"/>
      <c r="G6" s="67">
        <f t="shared" si="1"/>
        <v>0</v>
      </c>
      <c r="H6" s="63">
        <f t="shared" si="0"/>
        <v>0</v>
      </c>
    </row>
    <row r="7" spans="2:9" ht="19.5" customHeight="1" thickBot="1" x14ac:dyDescent="0.3">
      <c r="B7" s="68"/>
      <c r="C7" s="69"/>
      <c r="D7" s="70"/>
      <c r="E7" s="70"/>
      <c r="F7" s="71"/>
      <c r="G7" s="67">
        <f t="shared" si="1"/>
        <v>0</v>
      </c>
      <c r="H7" s="63">
        <f t="shared" si="0"/>
        <v>0</v>
      </c>
    </row>
    <row r="8" spans="2:9" ht="19.5" customHeight="1" thickBot="1" x14ac:dyDescent="0.3">
      <c r="B8" s="68"/>
      <c r="C8" s="69"/>
      <c r="D8" s="70"/>
      <c r="E8" s="70"/>
      <c r="F8" s="71"/>
      <c r="G8" s="67">
        <f t="shared" si="1"/>
        <v>0</v>
      </c>
      <c r="H8" s="63">
        <f t="shared" si="0"/>
        <v>0</v>
      </c>
    </row>
    <row r="9" spans="2:9" ht="19.5" customHeight="1" thickBot="1" x14ac:dyDescent="0.3">
      <c r="B9" s="68"/>
      <c r="C9" s="69"/>
      <c r="D9" s="70"/>
      <c r="E9" s="70"/>
      <c r="F9" s="71"/>
      <c r="G9" s="67">
        <f t="shared" si="1"/>
        <v>0</v>
      </c>
      <c r="H9" s="63">
        <f t="shared" si="0"/>
        <v>0</v>
      </c>
    </row>
    <row r="10" spans="2:9" ht="19.5" customHeight="1" thickBot="1" x14ac:dyDescent="0.3">
      <c r="B10" s="68"/>
      <c r="C10" s="69"/>
      <c r="D10" s="70"/>
      <c r="E10" s="70"/>
      <c r="F10" s="71"/>
      <c r="G10" s="67">
        <f t="shared" si="1"/>
        <v>0</v>
      </c>
      <c r="H10" s="63">
        <f t="shared" si="0"/>
        <v>0</v>
      </c>
    </row>
    <row r="11" spans="2:9" ht="19.5" customHeight="1" thickBot="1" x14ac:dyDescent="0.3">
      <c r="B11" s="68"/>
      <c r="C11" s="69"/>
      <c r="D11" s="70"/>
      <c r="E11" s="70"/>
      <c r="F11" s="71"/>
      <c r="G11" s="67">
        <f t="shared" si="1"/>
        <v>0</v>
      </c>
      <c r="H11" s="63">
        <f t="shared" si="0"/>
        <v>0</v>
      </c>
    </row>
    <row r="12" spans="2:9" ht="19.5" customHeight="1" thickBot="1" x14ac:dyDescent="0.3">
      <c r="B12" s="68"/>
      <c r="C12" s="69"/>
      <c r="D12" s="70"/>
      <c r="E12" s="70"/>
      <c r="F12" s="71"/>
      <c r="G12" s="67">
        <f t="shared" si="1"/>
        <v>0</v>
      </c>
      <c r="H12" s="63">
        <f t="shared" si="0"/>
        <v>0</v>
      </c>
    </row>
    <row r="13" spans="2:9" ht="19.5" customHeight="1" thickBot="1" x14ac:dyDescent="0.3">
      <c r="B13" s="68"/>
      <c r="C13" s="69"/>
      <c r="D13" s="70"/>
      <c r="E13" s="70"/>
      <c r="F13" s="71"/>
      <c r="G13" s="67">
        <f t="shared" si="1"/>
        <v>0</v>
      </c>
      <c r="H13" s="63">
        <f t="shared" si="0"/>
        <v>0</v>
      </c>
    </row>
    <row r="14" spans="2:9" ht="19.5" customHeight="1" thickBot="1" x14ac:dyDescent="0.3">
      <c r="B14" s="68"/>
      <c r="C14" s="69"/>
      <c r="D14" s="70"/>
      <c r="E14" s="70"/>
      <c r="F14" s="71"/>
      <c r="G14" s="67">
        <f t="shared" si="1"/>
        <v>0</v>
      </c>
      <c r="H14" s="63">
        <f t="shared" si="0"/>
        <v>0</v>
      </c>
    </row>
    <row r="15" spans="2:9" ht="19.5" customHeight="1" thickBot="1" x14ac:dyDescent="0.3">
      <c r="B15" s="68"/>
      <c r="C15" s="69"/>
      <c r="D15" s="70"/>
      <c r="E15" s="70"/>
      <c r="F15" s="71"/>
      <c r="G15" s="67">
        <f t="shared" si="1"/>
        <v>0</v>
      </c>
      <c r="H15" s="63">
        <f t="shared" si="0"/>
        <v>0</v>
      </c>
    </row>
    <row r="16" spans="2:9" ht="19.5" customHeight="1" thickBot="1" x14ac:dyDescent="0.3">
      <c r="B16" s="68"/>
      <c r="C16" s="69"/>
      <c r="D16" s="70"/>
      <c r="E16" s="70"/>
      <c r="F16" s="71"/>
      <c r="G16" s="67">
        <f t="shared" si="1"/>
        <v>0</v>
      </c>
      <c r="H16" s="63">
        <f t="shared" si="0"/>
        <v>0</v>
      </c>
    </row>
    <row r="17" spans="2:256" ht="19.5" customHeight="1" thickBot="1" x14ac:dyDescent="0.3">
      <c r="B17" s="68"/>
      <c r="C17" s="69"/>
      <c r="D17" s="70"/>
      <c r="E17" s="70"/>
      <c r="F17" s="71"/>
      <c r="G17" s="67">
        <f t="shared" si="1"/>
        <v>0</v>
      </c>
      <c r="H17" s="63">
        <f t="shared" si="0"/>
        <v>0</v>
      </c>
    </row>
    <row r="18" spans="2:256" ht="19.5" customHeight="1" thickBot="1" x14ac:dyDescent="0.3">
      <c r="B18" s="68"/>
      <c r="C18" s="69"/>
      <c r="D18" s="70"/>
      <c r="E18" s="70"/>
      <c r="F18" s="71"/>
      <c r="G18" s="67">
        <f t="shared" si="1"/>
        <v>0</v>
      </c>
      <c r="H18" s="63">
        <f t="shared" si="0"/>
        <v>0</v>
      </c>
    </row>
    <row r="19" spans="2:256" ht="19.5" customHeight="1" thickBot="1" x14ac:dyDescent="0.3">
      <c r="B19" s="68"/>
      <c r="C19" s="69"/>
      <c r="D19" s="70"/>
      <c r="E19" s="70"/>
      <c r="F19" s="71"/>
      <c r="G19" s="67">
        <f t="shared" si="1"/>
        <v>0</v>
      </c>
      <c r="H19" s="63">
        <f t="shared" si="0"/>
        <v>0</v>
      </c>
    </row>
    <row r="20" spans="2:256" ht="19.5" customHeight="1" x14ac:dyDescent="0.25">
      <c r="B20" s="152" t="s">
        <v>81</v>
      </c>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c r="AP20" s="150"/>
      <c r="AQ20" s="150"/>
      <c r="AR20" s="150"/>
      <c r="AS20" s="150"/>
      <c r="AT20" s="150"/>
      <c r="AU20" s="150"/>
      <c r="AV20" s="150"/>
      <c r="AW20" s="150"/>
      <c r="AX20" s="150"/>
      <c r="AY20" s="150"/>
      <c r="AZ20" s="150"/>
      <c r="BA20" s="150"/>
      <c r="BB20" s="150"/>
      <c r="BC20" s="150"/>
      <c r="BD20" s="150"/>
      <c r="BE20" s="150"/>
      <c r="BF20" s="150"/>
      <c r="BG20" s="150"/>
      <c r="BH20" s="150"/>
      <c r="BI20" s="150"/>
      <c r="BJ20" s="150"/>
      <c r="BK20" s="150"/>
      <c r="BL20" s="150"/>
      <c r="BM20" s="150"/>
      <c r="BN20" s="150"/>
      <c r="BO20" s="150"/>
      <c r="BP20" s="150"/>
      <c r="BQ20" s="150"/>
      <c r="BR20" s="150"/>
      <c r="BS20" s="150"/>
      <c r="BT20" s="150"/>
      <c r="BU20" s="150"/>
      <c r="BV20" s="150"/>
      <c r="BW20" s="150"/>
      <c r="BX20" s="150"/>
      <c r="BY20" s="150"/>
      <c r="BZ20" s="150"/>
      <c r="CA20" s="150"/>
      <c r="CB20" s="150"/>
      <c r="CC20" s="150"/>
      <c r="CD20" s="150"/>
      <c r="CE20" s="150"/>
      <c r="CF20" s="150"/>
      <c r="CG20" s="150"/>
      <c r="CH20" s="150"/>
      <c r="CI20" s="150"/>
      <c r="CJ20" s="150"/>
      <c r="CK20" s="150"/>
      <c r="CL20" s="150"/>
      <c r="CM20" s="150"/>
      <c r="CN20" s="150"/>
      <c r="CO20" s="150"/>
      <c r="CP20" s="150"/>
      <c r="CQ20" s="150"/>
      <c r="CR20" s="150"/>
      <c r="CS20" s="150"/>
      <c r="CT20" s="150"/>
      <c r="CU20" s="150"/>
      <c r="CV20" s="150"/>
      <c r="CW20" s="150"/>
      <c r="CX20" s="150"/>
      <c r="CY20" s="150"/>
      <c r="CZ20" s="150"/>
      <c r="DA20" s="150"/>
      <c r="DB20" s="150"/>
      <c r="DC20" s="150"/>
      <c r="DD20" s="150"/>
      <c r="DE20" s="150"/>
      <c r="DF20" s="150"/>
      <c r="DG20" s="150"/>
      <c r="DH20" s="150"/>
      <c r="DI20" s="150"/>
      <c r="DJ20" s="150"/>
      <c r="DK20" s="150"/>
      <c r="DL20" s="150"/>
      <c r="DM20" s="150"/>
      <c r="DN20" s="150"/>
      <c r="DO20" s="150"/>
      <c r="DP20" s="150"/>
      <c r="DQ20" s="150"/>
      <c r="DR20" s="150"/>
      <c r="DS20" s="150"/>
      <c r="DT20" s="150"/>
      <c r="DU20" s="150"/>
      <c r="DV20" s="150"/>
      <c r="DW20" s="150"/>
      <c r="DX20" s="150"/>
      <c r="DY20" s="150"/>
      <c r="DZ20" s="150"/>
      <c r="EA20" s="150"/>
      <c r="EB20" s="150"/>
      <c r="EC20" s="150"/>
      <c r="ED20" s="150"/>
      <c r="EE20" s="150"/>
      <c r="EF20" s="150"/>
      <c r="EG20" s="150"/>
      <c r="EH20" s="150"/>
      <c r="EI20" s="150"/>
      <c r="EJ20" s="150"/>
      <c r="EK20" s="150"/>
      <c r="EL20" s="150"/>
      <c r="EM20" s="150"/>
      <c r="EN20" s="150"/>
      <c r="EO20" s="150"/>
      <c r="EP20" s="150"/>
      <c r="EQ20" s="150"/>
      <c r="ER20" s="150"/>
      <c r="ES20" s="150"/>
      <c r="ET20" s="150"/>
      <c r="EU20" s="150"/>
      <c r="EV20" s="150"/>
      <c r="EW20" s="150"/>
      <c r="EX20" s="150"/>
      <c r="EY20" s="150"/>
      <c r="EZ20" s="150"/>
      <c r="FA20" s="150"/>
      <c r="FB20" s="150"/>
      <c r="FC20" s="150"/>
      <c r="FD20" s="150"/>
      <c r="FE20" s="150"/>
      <c r="FF20" s="150"/>
      <c r="FG20" s="150"/>
      <c r="FH20" s="150"/>
      <c r="FI20" s="150"/>
      <c r="FJ20" s="150"/>
      <c r="FK20" s="150"/>
      <c r="FL20" s="150"/>
      <c r="FM20" s="150"/>
      <c r="FN20" s="150"/>
      <c r="FO20" s="150"/>
      <c r="FP20" s="150"/>
      <c r="FQ20" s="150"/>
      <c r="FR20" s="150"/>
      <c r="FS20" s="150"/>
      <c r="FT20" s="150"/>
      <c r="FU20" s="150"/>
      <c r="FV20" s="150"/>
      <c r="FW20" s="150"/>
      <c r="FX20" s="150"/>
      <c r="FY20" s="150"/>
      <c r="FZ20" s="150"/>
      <c r="GA20" s="150"/>
      <c r="GB20" s="150"/>
      <c r="GC20" s="150"/>
      <c r="GD20" s="150"/>
      <c r="GE20" s="150"/>
      <c r="GF20" s="150"/>
      <c r="GG20" s="150"/>
      <c r="GH20" s="150"/>
      <c r="GI20" s="150"/>
      <c r="GJ20" s="150"/>
      <c r="GK20" s="150"/>
      <c r="GL20" s="150"/>
      <c r="GM20" s="150"/>
      <c r="GN20" s="150"/>
      <c r="GO20" s="150"/>
      <c r="GP20" s="150"/>
      <c r="GQ20" s="150"/>
      <c r="GR20" s="150"/>
      <c r="GS20" s="150"/>
      <c r="GT20" s="150"/>
      <c r="GU20" s="150"/>
      <c r="GV20" s="150"/>
      <c r="GW20" s="150"/>
      <c r="GX20" s="150"/>
      <c r="GY20" s="150"/>
      <c r="GZ20" s="150"/>
      <c r="HA20" s="150"/>
      <c r="HB20" s="150"/>
      <c r="HC20" s="150"/>
      <c r="HD20" s="150"/>
      <c r="HE20" s="150"/>
      <c r="HF20" s="150"/>
      <c r="HG20" s="150"/>
      <c r="HH20" s="150"/>
      <c r="HI20" s="150"/>
      <c r="HJ20" s="150"/>
      <c r="HK20" s="150"/>
      <c r="HL20" s="150"/>
      <c r="HM20" s="150"/>
      <c r="HN20" s="150"/>
      <c r="HO20" s="150"/>
      <c r="HP20" s="150"/>
      <c r="HQ20" s="150"/>
      <c r="HR20" s="150"/>
      <c r="HS20" s="150"/>
      <c r="HT20" s="150"/>
      <c r="HU20" s="150"/>
      <c r="HV20" s="150"/>
      <c r="HW20" s="150"/>
      <c r="HX20" s="150"/>
      <c r="HY20" s="150"/>
      <c r="HZ20" s="150"/>
      <c r="IA20" s="150"/>
      <c r="IB20" s="150"/>
      <c r="IC20" s="150"/>
      <c r="ID20" s="150"/>
      <c r="IE20" s="150"/>
      <c r="IF20" s="150"/>
      <c r="IG20" s="150"/>
      <c r="IH20" s="150"/>
      <c r="II20" s="150"/>
      <c r="IJ20" s="150"/>
      <c r="IK20" s="150"/>
      <c r="IL20" s="150"/>
      <c r="IM20" s="150"/>
      <c r="IN20" s="150"/>
      <c r="IO20" s="150"/>
      <c r="IP20" s="150"/>
      <c r="IQ20" s="150"/>
      <c r="IR20" s="150"/>
      <c r="IS20" s="150"/>
      <c r="IT20" s="150"/>
      <c r="IU20" s="150"/>
      <c r="IV20" s="150"/>
    </row>
    <row r="21" spans="2:256" ht="19.5" customHeight="1" thickBot="1" x14ac:dyDescent="0.3">
      <c r="B21" s="153" t="s">
        <v>82</v>
      </c>
      <c r="C21" s="150"/>
      <c r="D21" s="150"/>
      <c r="E21" s="150"/>
      <c r="F21" s="404" t="s">
        <v>78</v>
      </c>
      <c r="G21" s="404"/>
      <c r="H21" s="64">
        <f>SUM(H4:H19)</f>
        <v>0</v>
      </c>
    </row>
    <row r="22" spans="2:256" ht="19.5" customHeight="1" thickBot="1" x14ac:dyDescent="0.3">
      <c r="B22" s="153" t="s">
        <v>137</v>
      </c>
      <c r="C22" s="150"/>
      <c r="D22" s="150"/>
      <c r="E22" s="150"/>
      <c r="F22" s="403" t="s">
        <v>127</v>
      </c>
      <c r="G22" s="403"/>
      <c r="H22" s="66"/>
    </row>
    <row r="23" spans="2:256" ht="19.5" customHeight="1" x14ac:dyDescent="0.25">
      <c r="B23" s="154"/>
      <c r="C23" s="150"/>
      <c r="D23" s="150"/>
      <c r="E23" s="150"/>
      <c r="F23" s="404" t="s">
        <v>126</v>
      </c>
      <c r="G23" s="404"/>
      <c r="H23" s="64">
        <f>H21-H22</f>
        <v>0</v>
      </c>
    </row>
    <row r="24" spans="2:256" ht="19.5" customHeight="1" x14ac:dyDescent="0.25">
      <c r="B24" s="154"/>
      <c r="C24" s="150"/>
      <c r="D24" s="150"/>
      <c r="E24" s="150"/>
      <c r="F24" s="403" t="s">
        <v>135</v>
      </c>
      <c r="G24" s="403"/>
      <c r="H24" s="65">
        <v>0.05</v>
      </c>
    </row>
    <row r="25" spans="2:256" ht="19.5" customHeight="1" x14ac:dyDescent="0.25">
      <c r="B25" s="154"/>
      <c r="C25" s="150"/>
      <c r="D25" s="150"/>
      <c r="E25" s="150"/>
      <c r="F25" s="154"/>
      <c r="G25" s="155" t="s">
        <v>136</v>
      </c>
      <c r="H25" s="64" t="str">
        <f>TEXT(((H23*5)/100),"0.0%")</f>
        <v>0.0%</v>
      </c>
    </row>
    <row r="26" spans="2:256" ht="19.5" customHeight="1" x14ac:dyDescent="0.25">
      <c r="B26" s="154"/>
      <c r="C26" s="152"/>
      <c r="D26" s="150"/>
      <c r="E26" s="150"/>
      <c r="F26" s="150"/>
      <c r="G26" s="156"/>
      <c r="H26" s="157"/>
    </row>
    <row r="27" spans="2:256" ht="32.25" thickBot="1" x14ac:dyDescent="0.3">
      <c r="B27" s="149"/>
      <c r="C27" s="149"/>
      <c r="D27" s="160" t="s">
        <v>83</v>
      </c>
      <c r="E27" s="160" t="s">
        <v>72</v>
      </c>
      <c r="F27" s="160" t="s">
        <v>84</v>
      </c>
      <c r="G27" s="100" t="s">
        <v>96</v>
      </c>
      <c r="H27" s="100" t="s">
        <v>97</v>
      </c>
    </row>
    <row r="28" spans="2:256" ht="42" x14ac:dyDescent="0.25">
      <c r="B28" s="161" t="s">
        <v>98</v>
      </c>
      <c r="C28" s="162" t="s">
        <v>131</v>
      </c>
      <c r="D28" s="163"/>
      <c r="E28" s="164">
        <f>ROUND((D28/80),2)</f>
        <v>0</v>
      </c>
      <c r="F28" s="164">
        <f>E28*80*26</f>
        <v>0</v>
      </c>
      <c r="G28" s="165" t="str">
        <f>IF(D28&gt;0,"n/a","")</f>
        <v/>
      </c>
      <c r="H28" s="166" t="str">
        <f>IF(D28&gt;0,"n/a","")</f>
        <v/>
      </c>
    </row>
    <row r="29" spans="2:256" ht="21" customHeight="1" x14ac:dyDescent="0.25">
      <c r="B29" s="167" t="s">
        <v>94</v>
      </c>
      <c r="C29" s="56"/>
      <c r="D29" s="79"/>
      <c r="E29" s="79"/>
      <c r="F29" s="79"/>
      <c r="G29" s="79"/>
      <c r="H29" s="80"/>
    </row>
    <row r="30" spans="2:256" ht="21" customHeight="1" thickBot="1" x14ac:dyDescent="0.3">
      <c r="B30" s="74" t="s">
        <v>129</v>
      </c>
      <c r="C30" s="75" t="s">
        <v>85</v>
      </c>
      <c r="D30" s="54">
        <f>IF(B31&gt;0,(D28*(B31+1)),0)</f>
        <v>0</v>
      </c>
      <c r="E30" s="54">
        <f>IF(B31&gt;0,(ROUND(((D28*(B31+1))/80),2)),0)</f>
        <v>0</v>
      </c>
      <c r="F30" s="54">
        <f>IF(B31&gt;0,(E30*80*26),0)</f>
        <v>0</v>
      </c>
      <c r="G30" s="399" t="str">
        <f>IF(F30&gt;0,IF(F28&gt;0,((F30-F28)/F28),""),"")</f>
        <v/>
      </c>
      <c r="H30" s="401" t="str">
        <f>IF(F30&gt;0,((Inputs!H$7-F30)/F30),"")</f>
        <v/>
      </c>
    </row>
    <row r="31" spans="2:256" ht="21" customHeight="1" thickBot="1" x14ac:dyDescent="0.3">
      <c r="B31" s="72"/>
      <c r="C31" s="76" t="s">
        <v>86</v>
      </c>
      <c r="D31" s="55">
        <f>IF(B31&gt;0,(D30-D28),0)</f>
        <v>0</v>
      </c>
      <c r="E31" s="55">
        <f>IF(B31&gt;0,(E30-E28),0)</f>
        <v>0</v>
      </c>
      <c r="F31" s="55">
        <f>IF(B31&gt;0,(F30-F28),0)</f>
        <v>0</v>
      </c>
      <c r="G31" s="400"/>
      <c r="H31" s="402"/>
    </row>
    <row r="32" spans="2:256" ht="21" customHeight="1" x14ac:dyDescent="0.25">
      <c r="B32" s="57" t="s">
        <v>95</v>
      </c>
      <c r="C32" s="58"/>
      <c r="D32" s="77"/>
      <c r="E32" s="77"/>
      <c r="F32" s="77"/>
      <c r="G32" s="77"/>
      <c r="H32" s="78"/>
    </row>
    <row r="33" spans="2:8" ht="21" customHeight="1" thickBot="1" x14ac:dyDescent="0.3">
      <c r="B33" s="74" t="s">
        <v>130</v>
      </c>
      <c r="C33" s="75" t="s">
        <v>85</v>
      </c>
      <c r="D33" s="54">
        <f>ROUND(((B34/26)/80), 2)*80</f>
        <v>0</v>
      </c>
      <c r="E33" s="54">
        <f>ROUND((D33/80),2)</f>
        <v>0</v>
      </c>
      <c r="F33" s="54">
        <f>E33*80*26</f>
        <v>0</v>
      </c>
      <c r="G33" s="399" t="str">
        <f>IF(F33&gt;0,IF(F28&gt;0,((F33-F28)/F28),""),"")</f>
        <v/>
      </c>
      <c r="H33" s="401" t="str">
        <f>IF(F33&gt;0,((Inputs!H$7-F33)/F33),"")</f>
        <v/>
      </c>
    </row>
    <row r="34" spans="2:8" ht="21" customHeight="1" thickBot="1" x14ac:dyDescent="0.3">
      <c r="B34" s="73"/>
      <c r="C34" s="76" t="s">
        <v>86</v>
      </c>
      <c r="D34" s="55">
        <f>IF(B34&gt;0,(D33-D28),0)</f>
        <v>0</v>
      </c>
      <c r="E34" s="55">
        <f>IF(B34&gt;0,(E33-E28),0)</f>
        <v>0</v>
      </c>
      <c r="F34" s="55">
        <f>IF(B34&gt;0,(F33-F28),0)</f>
        <v>0</v>
      </c>
      <c r="G34" s="400"/>
      <c r="H34" s="402"/>
    </row>
    <row r="35" spans="2:8" ht="19.5" customHeight="1" x14ac:dyDescent="0.25">
      <c r="B35" s="158"/>
      <c r="C35" s="158"/>
      <c r="D35" s="159"/>
      <c r="E35" s="158"/>
      <c r="F35" s="158"/>
      <c r="G35" s="158"/>
      <c r="H35" s="158"/>
    </row>
    <row r="36" spans="2:8" ht="32.25" thickBot="1" x14ac:dyDescent="0.3">
      <c r="B36" s="149"/>
      <c r="C36" s="149"/>
      <c r="D36" s="160" t="s">
        <v>83</v>
      </c>
      <c r="E36" s="160" t="s">
        <v>72</v>
      </c>
      <c r="F36" s="160" t="s">
        <v>84</v>
      </c>
      <c r="G36" s="100" t="s">
        <v>96</v>
      </c>
      <c r="H36" s="100" t="s">
        <v>97</v>
      </c>
    </row>
    <row r="37" spans="2:8" ht="42.75" thickBot="1" x14ac:dyDescent="0.3">
      <c r="B37" s="161" t="s">
        <v>99</v>
      </c>
      <c r="C37" s="162" t="s">
        <v>132</v>
      </c>
      <c r="D37" s="168">
        <f>E37*80</f>
        <v>0</v>
      </c>
      <c r="E37" s="59">
        <f>ROUND((F37/80)/26,2)</f>
        <v>0</v>
      </c>
      <c r="F37" s="81"/>
      <c r="G37" s="60" t="str">
        <f>IF(F37&gt;0,"n/a","")</f>
        <v/>
      </c>
      <c r="H37" s="61" t="str">
        <f>IF(F37&gt;0,"n/a","")</f>
        <v/>
      </c>
    </row>
    <row r="38" spans="2:8" ht="21" customHeight="1" x14ac:dyDescent="0.25">
      <c r="B38" s="167" t="s">
        <v>100</v>
      </c>
      <c r="C38" s="56"/>
      <c r="D38" s="77"/>
      <c r="E38" s="77"/>
      <c r="F38" s="77"/>
      <c r="G38" s="77"/>
      <c r="H38" s="78"/>
    </row>
    <row r="39" spans="2:8" ht="21" customHeight="1" thickBot="1" x14ac:dyDescent="0.3">
      <c r="B39" s="74" t="s">
        <v>129</v>
      </c>
      <c r="C39" s="75" t="s">
        <v>86</v>
      </c>
      <c r="D39" s="54">
        <f>IF(B40&gt;0,(D40-D37),0)</f>
        <v>0</v>
      </c>
      <c r="E39" s="54">
        <f>IF(B40&gt;0,(E40-E37),0)</f>
        <v>0</v>
      </c>
      <c r="F39" s="54">
        <f>IF(B40&gt;0,(F40-F37),0)</f>
        <v>0</v>
      </c>
      <c r="G39" s="399" t="str">
        <f>IF(F40&gt;0,IF(F37&gt;0,((F40-F37)/F37),""),"")</f>
        <v/>
      </c>
      <c r="H39" s="401" t="str">
        <f>IF(F40&gt;0,((Inputs!H$7-F40)/F40),"")</f>
        <v/>
      </c>
    </row>
    <row r="40" spans="2:8" ht="21" customHeight="1" thickBot="1" x14ac:dyDescent="0.3">
      <c r="B40" s="72"/>
      <c r="C40" s="76" t="s">
        <v>85</v>
      </c>
      <c r="D40" s="62">
        <f>IF(B40&gt;0,(D37*(B40+1)),0)</f>
        <v>0</v>
      </c>
      <c r="E40" s="62">
        <f>IF(B40&gt;0,(ROUND(((D37*(B40+1))/80),2)),0)</f>
        <v>0</v>
      </c>
      <c r="F40" s="62">
        <f>IF(B40&gt;0,(E40*80*26),0)</f>
        <v>0</v>
      </c>
      <c r="G40" s="400"/>
      <c r="H40" s="402"/>
    </row>
    <row r="41" spans="2:8" ht="21" customHeight="1" x14ac:dyDescent="0.25">
      <c r="B41" s="57" t="s">
        <v>101</v>
      </c>
      <c r="C41" s="56"/>
      <c r="D41" s="79"/>
      <c r="E41" s="79"/>
      <c r="F41" s="79"/>
      <c r="G41" s="79"/>
      <c r="H41" s="80"/>
    </row>
    <row r="42" spans="2:8" ht="21" customHeight="1" thickBot="1" x14ac:dyDescent="0.3">
      <c r="B42" s="74" t="s">
        <v>130</v>
      </c>
      <c r="C42" s="75" t="s">
        <v>86</v>
      </c>
      <c r="D42" s="54">
        <f>IF(B43&gt;0,(D43-D37),0)</f>
        <v>0</v>
      </c>
      <c r="E42" s="54">
        <f>IF(B43&gt;0,(E43-E37),0)</f>
        <v>0</v>
      </c>
      <c r="F42" s="54">
        <f>IF(B43&gt;0,(F43-F37),0)</f>
        <v>0</v>
      </c>
      <c r="G42" s="399" t="str">
        <f>IF(F43&gt;0,IF(F37&gt;0,((F43-F37)/F37),""),"")</f>
        <v/>
      </c>
      <c r="H42" s="401" t="str">
        <f>IF(F43&gt;0,((Inputs!H$7-F43)/F43),"")</f>
        <v/>
      </c>
    </row>
    <row r="43" spans="2:8" ht="21" customHeight="1" thickBot="1" x14ac:dyDescent="0.3">
      <c r="B43" s="73"/>
      <c r="C43" s="76" t="s">
        <v>85</v>
      </c>
      <c r="D43" s="62">
        <f>ROUND(((B43/26)/80), 2)*80</f>
        <v>0</v>
      </c>
      <c r="E43" s="62">
        <f>ROUND((D43/80),2)</f>
        <v>0</v>
      </c>
      <c r="F43" s="62">
        <f>E43*80*26</f>
        <v>0</v>
      </c>
      <c r="G43" s="400"/>
      <c r="H43" s="402"/>
    </row>
    <row r="44" spans="2:8" s="148" customFormat="1" ht="7.5" customHeight="1" x14ac:dyDescent="0.25">
      <c r="B44" s="151"/>
    </row>
    <row r="45" spans="2:8" ht="15.75" hidden="1" customHeight="1" x14ac:dyDescent="0.25"/>
    <row r="46" spans="2:8" ht="15.75" hidden="1" customHeight="1" x14ac:dyDescent="0.25"/>
    <row r="47" spans="2:8" ht="15.75" hidden="1" customHeight="1" x14ac:dyDescent="0.25"/>
    <row r="48" spans="2:8" ht="15.75" hidden="1" customHeight="1" x14ac:dyDescent="0.25"/>
    <row r="49" ht="15.75" hidden="1" customHeight="1" x14ac:dyDescent="0.25"/>
    <row r="50" ht="15.75" hidden="1" customHeight="1" x14ac:dyDescent="0.25"/>
    <row r="51" ht="15.75" hidden="1" customHeight="1" x14ac:dyDescent="0.25"/>
    <row r="52" ht="15.75" hidden="1" customHeight="1" x14ac:dyDescent="0.25"/>
    <row r="53" ht="15.75" hidden="1" customHeight="1" x14ac:dyDescent="0.25"/>
    <row r="54" ht="15.75" hidden="1" customHeight="1" x14ac:dyDescent="0.25"/>
    <row r="55" ht="15.75" hidden="1" customHeight="1" x14ac:dyDescent="0.25"/>
  </sheetData>
  <sheetProtection sheet="1" selectLockedCells="1"/>
  <mergeCells count="19">
    <mergeCell ref="H30:H31"/>
    <mergeCell ref="G33:G34"/>
    <mergeCell ref="H33:H34"/>
    <mergeCell ref="G42:G43"/>
    <mergeCell ref="H42:H43"/>
    <mergeCell ref="F24:G24"/>
    <mergeCell ref="F23:G23"/>
    <mergeCell ref="B1:H1"/>
    <mergeCell ref="B2:B3"/>
    <mergeCell ref="C2:C3"/>
    <mergeCell ref="F2:F3"/>
    <mergeCell ref="G2:G3"/>
    <mergeCell ref="H2:H3"/>
    <mergeCell ref="D3:E3"/>
    <mergeCell ref="F22:G22"/>
    <mergeCell ref="F21:G21"/>
    <mergeCell ref="G39:G40"/>
    <mergeCell ref="H39:H40"/>
    <mergeCell ref="G30:G31"/>
  </mergeCells>
  <pageMargins left="0.7" right="0.7" top="0.75" bottom="0.75" header="0.3" footer="0.3"/>
  <pageSetup scale="73" orientation="portrait" r:id="rId1"/>
  <headerFooter>
    <oddHeader>&amp;C&amp;"-,Bold"&amp;14Iowa Department of Inspections &amp;&amp; Appeals&amp;"-,Regular"&amp;11
&amp;12&amp;A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showRowColHeaders="0" topLeftCell="A2" zoomScaleNormal="100" workbookViewId="0">
      <selection activeCell="B7" sqref="B7"/>
    </sheetView>
  </sheetViews>
  <sheetFormatPr defaultColWidth="0" defaultRowHeight="15.75" zeroHeight="1" x14ac:dyDescent="0.25"/>
  <cols>
    <col min="1" max="1" width="1.42578125" style="4" customWidth="1"/>
    <col min="2" max="2" width="24.85546875" style="4" bestFit="1" customWidth="1"/>
    <col min="3" max="3" width="13.5703125" style="4" customWidth="1"/>
    <col min="4" max="5" width="16" style="4" customWidth="1"/>
    <col min="6" max="6" width="17.5703125" style="4" customWidth="1"/>
    <col min="7" max="7" width="1.140625" style="4" customWidth="1"/>
    <col min="8" max="8" width="10.140625" style="4" hidden="1" customWidth="1"/>
    <col min="9" max="9" width="3.5703125" style="4" hidden="1" customWidth="1"/>
    <col min="10" max="11" width="8.42578125" style="4" hidden="1" customWidth="1"/>
    <col min="12" max="15" width="5.42578125" style="4" hidden="1" customWidth="1"/>
    <col min="16" max="16" width="4.140625" style="4" hidden="1" customWidth="1"/>
    <col min="17" max="16384" width="9.140625" style="4" hidden="1"/>
  </cols>
  <sheetData>
    <row r="1" spans="1:15" ht="15.75" hidden="1" customHeight="1" x14ac:dyDescent="0.25"/>
    <row r="2" spans="1:15" ht="30" customHeight="1" x14ac:dyDescent="0.25">
      <c r="A2" s="169"/>
      <c r="B2" s="411" t="str">
        <f>IF(Recommendation!E32&gt;0,Recommendation!E32,"")</f>
        <v/>
      </c>
      <c r="C2" s="411"/>
      <c r="D2" s="411"/>
      <c r="E2" s="170"/>
      <c r="F2" s="170"/>
      <c r="G2" s="171"/>
      <c r="H2" s="5"/>
      <c r="I2" s="5"/>
      <c r="J2" s="5"/>
      <c r="K2" s="5"/>
      <c r="L2" s="5"/>
      <c r="M2" s="5"/>
      <c r="N2" s="5"/>
      <c r="O2" s="5"/>
    </row>
    <row r="3" spans="1:15" ht="15.75" hidden="1" customHeight="1" x14ac:dyDescent="0.25">
      <c r="B3" s="37"/>
      <c r="C3" s="37"/>
      <c r="D3" s="37"/>
      <c r="E3" s="37"/>
      <c r="F3" s="37"/>
      <c r="G3" s="169"/>
    </row>
    <row r="4" spans="1:15" ht="15.75" hidden="1" customHeight="1" x14ac:dyDescent="0.25">
      <c r="B4" s="37"/>
      <c r="C4" s="37"/>
      <c r="D4" s="37"/>
      <c r="E4" s="37" t="s">
        <v>90</v>
      </c>
      <c r="F4" s="37" t="s">
        <v>90</v>
      </c>
      <c r="G4" s="169"/>
    </row>
    <row r="5" spans="1:15" ht="34.5" hidden="1" customHeight="1" x14ac:dyDescent="0.25">
      <c r="B5" s="37"/>
      <c r="C5" s="37"/>
      <c r="D5" s="37"/>
      <c r="E5" s="37" t="s">
        <v>91</v>
      </c>
      <c r="F5" s="37" t="s">
        <v>91</v>
      </c>
      <c r="G5" s="169"/>
    </row>
    <row r="6" spans="1:15" s="6" customFormat="1" ht="24" customHeight="1" thickBot="1" x14ac:dyDescent="0.3">
      <c r="A6" s="172"/>
      <c r="B6" s="160" t="s">
        <v>87</v>
      </c>
      <c r="C6" s="160" t="s">
        <v>21</v>
      </c>
      <c r="D6" s="160" t="s">
        <v>88</v>
      </c>
      <c r="E6" s="160" t="s">
        <v>89</v>
      </c>
      <c r="F6" s="160" t="s">
        <v>92</v>
      </c>
      <c r="G6" s="172"/>
    </row>
    <row r="7" spans="1:15" ht="24" customHeight="1" thickBot="1" x14ac:dyDescent="0.3">
      <c r="A7" s="169"/>
      <c r="B7" s="173"/>
      <c r="C7" s="109"/>
      <c r="D7" s="174"/>
      <c r="E7" s="174"/>
      <c r="F7" s="175"/>
      <c r="G7" s="169"/>
    </row>
    <row r="8" spans="1:15" s="6" customFormat="1" ht="24" customHeight="1" thickBot="1" x14ac:dyDescent="0.3">
      <c r="A8" s="172"/>
      <c r="B8" s="412" t="s">
        <v>87</v>
      </c>
      <c r="C8" s="412"/>
      <c r="D8" s="412"/>
      <c r="E8" s="412"/>
      <c r="F8" s="412"/>
      <c r="G8" s="172"/>
    </row>
    <row r="9" spans="1:15" ht="132" customHeight="1" thickBot="1" x14ac:dyDescent="0.3">
      <c r="A9" s="169"/>
      <c r="B9" s="413"/>
      <c r="C9" s="414"/>
      <c r="D9" s="414"/>
      <c r="E9" s="414"/>
      <c r="F9" s="415"/>
      <c r="G9" s="169"/>
    </row>
    <row r="10" spans="1:15" x14ac:dyDescent="0.25">
      <c r="A10" s="169"/>
      <c r="B10" s="176"/>
      <c r="C10" s="176"/>
      <c r="D10" s="176"/>
      <c r="E10" s="176"/>
      <c r="F10" s="176"/>
      <c r="G10" s="169"/>
    </row>
    <row r="11" spans="1:15" s="6" customFormat="1" ht="24" customHeight="1" thickBot="1" x14ac:dyDescent="0.3">
      <c r="A11" s="172"/>
      <c r="B11" s="160" t="s">
        <v>87</v>
      </c>
      <c r="C11" s="160" t="s">
        <v>21</v>
      </c>
      <c r="D11" s="160" t="s">
        <v>88</v>
      </c>
      <c r="E11" s="160" t="s">
        <v>89</v>
      </c>
      <c r="F11" s="160" t="s">
        <v>92</v>
      </c>
      <c r="G11" s="172"/>
    </row>
    <row r="12" spans="1:15" ht="24" customHeight="1" thickBot="1" x14ac:dyDescent="0.3">
      <c r="A12" s="169"/>
      <c r="B12" s="173"/>
      <c r="C12" s="109"/>
      <c r="D12" s="174"/>
      <c r="E12" s="174"/>
      <c r="F12" s="175"/>
      <c r="G12" s="169"/>
    </row>
    <row r="13" spans="1:15" s="6" customFormat="1" ht="24" customHeight="1" thickBot="1" x14ac:dyDescent="0.3">
      <c r="A13" s="172"/>
      <c r="B13" s="412" t="s">
        <v>87</v>
      </c>
      <c r="C13" s="412"/>
      <c r="D13" s="412"/>
      <c r="E13" s="412"/>
      <c r="F13" s="412"/>
      <c r="G13" s="172"/>
    </row>
    <row r="14" spans="1:15" ht="132" customHeight="1" thickBot="1" x14ac:dyDescent="0.3">
      <c r="A14" s="169"/>
      <c r="B14" s="413"/>
      <c r="C14" s="414"/>
      <c r="D14" s="414"/>
      <c r="E14" s="414"/>
      <c r="F14" s="415"/>
      <c r="G14" s="169"/>
    </row>
    <row r="15" spans="1:15" x14ac:dyDescent="0.25">
      <c r="A15" s="169"/>
      <c r="B15" s="176"/>
      <c r="C15" s="176"/>
      <c r="D15" s="176"/>
      <c r="E15" s="176"/>
      <c r="F15" s="176"/>
      <c r="G15" s="169"/>
    </row>
    <row r="16" spans="1:15" s="6" customFormat="1" ht="24" customHeight="1" thickBot="1" x14ac:dyDescent="0.3">
      <c r="A16" s="172"/>
      <c r="B16" s="160" t="s">
        <v>87</v>
      </c>
      <c r="C16" s="160" t="s">
        <v>21</v>
      </c>
      <c r="D16" s="160" t="s">
        <v>88</v>
      </c>
      <c r="E16" s="160" t="s">
        <v>89</v>
      </c>
      <c r="F16" s="160" t="s">
        <v>92</v>
      </c>
      <c r="G16" s="172"/>
    </row>
    <row r="17" spans="1:15" ht="24" customHeight="1" thickBot="1" x14ac:dyDescent="0.3">
      <c r="A17" s="169"/>
      <c r="B17" s="173"/>
      <c r="C17" s="109"/>
      <c r="D17" s="174"/>
      <c r="E17" s="174"/>
      <c r="F17" s="175"/>
      <c r="G17" s="169"/>
    </row>
    <row r="18" spans="1:15" s="6" customFormat="1" ht="24" customHeight="1" thickBot="1" x14ac:dyDescent="0.3">
      <c r="A18" s="172"/>
      <c r="B18" s="412" t="s">
        <v>87</v>
      </c>
      <c r="C18" s="412"/>
      <c r="D18" s="412"/>
      <c r="E18" s="412"/>
      <c r="F18" s="412"/>
      <c r="G18" s="172"/>
    </row>
    <row r="19" spans="1:15" ht="132" customHeight="1" thickBot="1" x14ac:dyDescent="0.3">
      <c r="A19" s="169"/>
      <c r="B19" s="413"/>
      <c r="C19" s="414"/>
      <c r="D19" s="414"/>
      <c r="E19" s="414"/>
      <c r="F19" s="415"/>
      <c r="G19" s="169"/>
    </row>
    <row r="20" spans="1:15" x14ac:dyDescent="0.25">
      <c r="A20" s="169"/>
      <c r="B20" s="176"/>
      <c r="C20" s="176"/>
      <c r="D20" s="176"/>
      <c r="E20" s="176"/>
      <c r="F20" s="176"/>
      <c r="G20" s="169"/>
    </row>
    <row r="21" spans="1:15" ht="30" customHeight="1" x14ac:dyDescent="0.25">
      <c r="A21" s="169"/>
      <c r="B21" s="411" t="str">
        <f>B2</f>
        <v/>
      </c>
      <c r="C21" s="411"/>
      <c r="D21" s="411"/>
      <c r="E21" s="170"/>
      <c r="F21" s="170"/>
      <c r="G21" s="171"/>
      <c r="H21" s="5"/>
      <c r="I21" s="5"/>
      <c r="J21" s="5"/>
      <c r="K21" s="5"/>
      <c r="L21" s="5"/>
      <c r="M21" s="5"/>
      <c r="N21" s="5"/>
      <c r="O21" s="5"/>
    </row>
    <row r="22" spans="1:15" s="6" customFormat="1" ht="24" customHeight="1" thickBot="1" x14ac:dyDescent="0.3">
      <c r="A22" s="172"/>
      <c r="B22" s="160" t="s">
        <v>87</v>
      </c>
      <c r="C22" s="160" t="s">
        <v>21</v>
      </c>
      <c r="D22" s="160" t="s">
        <v>88</v>
      </c>
      <c r="E22" s="160" t="s">
        <v>89</v>
      </c>
      <c r="F22" s="160" t="s">
        <v>92</v>
      </c>
      <c r="G22" s="172"/>
    </row>
    <row r="23" spans="1:15" ht="24" customHeight="1" thickBot="1" x14ac:dyDescent="0.3">
      <c r="A23" s="169"/>
      <c r="B23" s="173"/>
      <c r="C23" s="109"/>
      <c r="D23" s="174"/>
      <c r="E23" s="174"/>
      <c r="F23" s="175"/>
      <c r="G23" s="169"/>
    </row>
    <row r="24" spans="1:15" s="6" customFormat="1" ht="24" customHeight="1" thickBot="1" x14ac:dyDescent="0.3">
      <c r="A24" s="172"/>
      <c r="B24" s="412" t="s">
        <v>87</v>
      </c>
      <c r="C24" s="412"/>
      <c r="D24" s="412"/>
      <c r="E24" s="412"/>
      <c r="F24" s="412"/>
      <c r="G24" s="172"/>
    </row>
    <row r="25" spans="1:15" ht="132" customHeight="1" thickBot="1" x14ac:dyDescent="0.3">
      <c r="A25" s="169"/>
      <c r="B25" s="413"/>
      <c r="C25" s="414"/>
      <c r="D25" s="414"/>
      <c r="E25" s="414"/>
      <c r="F25" s="415"/>
      <c r="G25" s="169"/>
    </row>
    <row r="26" spans="1:15" x14ac:dyDescent="0.25">
      <c r="A26" s="169"/>
      <c r="B26" s="176"/>
      <c r="C26" s="176"/>
      <c r="D26" s="176"/>
      <c r="E26" s="176"/>
      <c r="F26" s="176"/>
      <c r="G26" s="169"/>
    </row>
    <row r="27" spans="1:15" s="6" customFormat="1" ht="24" customHeight="1" thickBot="1" x14ac:dyDescent="0.3">
      <c r="A27" s="172"/>
      <c r="B27" s="160" t="s">
        <v>87</v>
      </c>
      <c r="C27" s="160" t="s">
        <v>21</v>
      </c>
      <c r="D27" s="160" t="s">
        <v>88</v>
      </c>
      <c r="E27" s="160" t="s">
        <v>89</v>
      </c>
      <c r="F27" s="160" t="s">
        <v>92</v>
      </c>
      <c r="G27" s="172"/>
    </row>
    <row r="28" spans="1:15" ht="24" customHeight="1" thickBot="1" x14ac:dyDescent="0.3">
      <c r="A28" s="169"/>
      <c r="B28" s="173"/>
      <c r="C28" s="109"/>
      <c r="D28" s="174"/>
      <c r="E28" s="174"/>
      <c r="F28" s="175"/>
      <c r="G28" s="169"/>
    </row>
    <row r="29" spans="1:15" s="6" customFormat="1" ht="24" customHeight="1" thickBot="1" x14ac:dyDescent="0.3">
      <c r="A29" s="172"/>
      <c r="B29" s="412" t="s">
        <v>87</v>
      </c>
      <c r="C29" s="412"/>
      <c r="D29" s="412"/>
      <c r="E29" s="412"/>
      <c r="F29" s="412"/>
      <c r="G29" s="172"/>
    </row>
    <row r="30" spans="1:15" ht="132" customHeight="1" thickBot="1" x14ac:dyDescent="0.3">
      <c r="A30" s="169"/>
      <c r="B30" s="413"/>
      <c r="C30" s="414"/>
      <c r="D30" s="414"/>
      <c r="E30" s="414"/>
      <c r="F30" s="415"/>
      <c r="G30" s="169"/>
    </row>
    <row r="31" spans="1:15" x14ac:dyDescent="0.25">
      <c r="A31" s="169"/>
      <c r="B31" s="176"/>
      <c r="C31" s="176"/>
      <c r="D31" s="176"/>
      <c r="E31" s="176"/>
      <c r="F31" s="176"/>
      <c r="G31" s="169"/>
    </row>
    <row r="32" spans="1:15" s="6" customFormat="1" ht="24" customHeight="1" thickBot="1" x14ac:dyDescent="0.3">
      <c r="A32" s="172"/>
      <c r="B32" s="160" t="s">
        <v>87</v>
      </c>
      <c r="C32" s="160" t="s">
        <v>21</v>
      </c>
      <c r="D32" s="160" t="s">
        <v>88</v>
      </c>
      <c r="E32" s="160" t="s">
        <v>89</v>
      </c>
      <c r="F32" s="160" t="s">
        <v>92</v>
      </c>
      <c r="G32" s="172"/>
    </row>
    <row r="33" spans="1:7" ht="24" customHeight="1" thickBot="1" x14ac:dyDescent="0.3">
      <c r="A33" s="169"/>
      <c r="B33" s="173"/>
      <c r="C33" s="109"/>
      <c r="D33" s="174"/>
      <c r="E33" s="174"/>
      <c r="F33" s="175"/>
      <c r="G33" s="169"/>
    </row>
    <row r="34" spans="1:7" s="6" customFormat="1" ht="24" customHeight="1" thickBot="1" x14ac:dyDescent="0.3">
      <c r="A34" s="172"/>
      <c r="B34" s="412" t="s">
        <v>87</v>
      </c>
      <c r="C34" s="412"/>
      <c r="D34" s="412"/>
      <c r="E34" s="412"/>
      <c r="F34" s="412"/>
      <c r="G34" s="172"/>
    </row>
    <row r="35" spans="1:7" ht="132" customHeight="1" thickBot="1" x14ac:dyDescent="0.3">
      <c r="A35" s="169"/>
      <c r="B35" s="413"/>
      <c r="C35" s="414"/>
      <c r="D35" s="414"/>
      <c r="E35" s="414"/>
      <c r="F35" s="415"/>
      <c r="G35" s="169"/>
    </row>
    <row r="36" spans="1:7" ht="6.75" customHeight="1" x14ac:dyDescent="0.25">
      <c r="A36" s="169"/>
      <c r="B36" s="169"/>
      <c r="C36" s="169"/>
      <c r="D36" s="169"/>
      <c r="E36" s="169"/>
      <c r="F36" s="169"/>
      <c r="G36" s="169"/>
    </row>
  </sheetData>
  <sheetProtection sheet="1" selectLockedCells="1"/>
  <mergeCells count="14">
    <mergeCell ref="B18:F18"/>
    <mergeCell ref="B34:F34"/>
    <mergeCell ref="B35:F35"/>
    <mergeCell ref="B19:F19"/>
    <mergeCell ref="B21:D21"/>
    <mergeCell ref="B24:F24"/>
    <mergeCell ref="B25:F25"/>
    <mergeCell ref="B29:F29"/>
    <mergeCell ref="B30:F30"/>
    <mergeCell ref="B2:D2"/>
    <mergeCell ref="B8:F8"/>
    <mergeCell ref="B9:F9"/>
    <mergeCell ref="B13:F13"/>
    <mergeCell ref="B14:F14"/>
  </mergeCells>
  <dataValidations count="1">
    <dataValidation type="list" allowBlank="1" showInputMessage="1" showErrorMessage="1" sqref="E7 E12 E33 E23 E28 E17">
      <formula1>$E$3:$E$5</formula1>
    </dataValidation>
  </dataValidations>
  <pageMargins left="0.7" right="0.7" top="0.83" bottom="0.75" header="0.3" footer="0.3"/>
  <pageSetup scale="98" fitToHeight="2" orientation="portrait" r:id="rId1"/>
  <headerFooter>
    <oddHeader>&amp;C&amp;"Times New Roman,Bold"&amp;14Iowa Department of Inspections &amp;&amp; Appeals&amp;"Times New Roman,Regular"&amp;11
&amp;A</oddHeader>
  </headerFooter>
  <rowBreaks count="1" manualBreakCount="1">
    <brk id="20" max="5"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showGridLines="0" showRowColHeaders="0" topLeftCell="A2" zoomScaleNormal="100" workbookViewId="0">
      <selection activeCell="B7" sqref="B7"/>
    </sheetView>
  </sheetViews>
  <sheetFormatPr defaultColWidth="0" defaultRowHeight="15.75" zeroHeight="1" x14ac:dyDescent="0.25"/>
  <cols>
    <col min="1" max="1" width="1.42578125" style="4" customWidth="1"/>
    <col min="2" max="2" width="24.85546875" style="4" bestFit="1" customWidth="1"/>
    <col min="3" max="3" width="13.5703125" style="4" customWidth="1"/>
    <col min="4" max="5" width="16" style="4" customWidth="1"/>
    <col min="6" max="6" width="17.5703125" style="4" customWidth="1"/>
    <col min="7" max="7" width="1.140625" style="4" customWidth="1"/>
    <col min="8" max="8" width="10.140625" style="4" hidden="1" customWidth="1"/>
    <col min="9" max="9" width="3.5703125" style="4" hidden="1" customWidth="1"/>
    <col min="10" max="11" width="8.42578125" style="4" hidden="1" customWidth="1"/>
    <col min="12" max="15" width="5.42578125" style="4" hidden="1" customWidth="1"/>
    <col min="16" max="16" width="4.140625" style="4" hidden="1" customWidth="1"/>
    <col min="17" max="16384" width="9.140625" style="4" hidden="1"/>
  </cols>
  <sheetData>
    <row r="1" spans="1:15" ht="15.75" hidden="1" customHeight="1" x14ac:dyDescent="0.25"/>
    <row r="2" spans="1:15" ht="30" customHeight="1" x14ac:dyDescent="0.25">
      <c r="A2" s="169"/>
      <c r="B2" s="411" t="str">
        <f>IF(Recommendation!E32&gt;0,Recommendation!E32,"")</f>
        <v/>
      </c>
      <c r="C2" s="411"/>
      <c r="D2" s="411"/>
      <c r="E2" s="170"/>
      <c r="F2" s="170"/>
      <c r="G2" s="171"/>
      <c r="H2" s="5"/>
      <c r="I2" s="5"/>
      <c r="J2" s="5"/>
      <c r="K2" s="5"/>
      <c r="L2" s="5"/>
      <c r="M2" s="5"/>
      <c r="N2" s="5"/>
      <c r="O2" s="5"/>
    </row>
    <row r="3" spans="1:15" ht="15.75" hidden="1" customHeight="1" x14ac:dyDescent="0.25">
      <c r="B3" s="37"/>
      <c r="C3" s="37"/>
      <c r="D3" s="37"/>
      <c r="E3" s="37"/>
      <c r="F3" s="37"/>
      <c r="G3" s="169"/>
    </row>
    <row r="4" spans="1:15" ht="15.75" hidden="1" customHeight="1" x14ac:dyDescent="0.25">
      <c r="B4" s="37"/>
      <c r="C4" s="37"/>
      <c r="D4" s="37"/>
      <c r="E4" s="37" t="s">
        <v>90</v>
      </c>
      <c r="F4" s="37" t="s">
        <v>90</v>
      </c>
      <c r="G4" s="169"/>
    </row>
    <row r="5" spans="1:15" ht="34.5" hidden="1" customHeight="1" x14ac:dyDescent="0.25">
      <c r="B5" s="37"/>
      <c r="C5" s="37"/>
      <c r="D5" s="37"/>
      <c r="E5" s="37" t="s">
        <v>91</v>
      </c>
      <c r="F5" s="37" t="s">
        <v>91</v>
      </c>
      <c r="G5" s="169"/>
    </row>
    <row r="6" spans="1:15" s="6" customFormat="1" ht="24" customHeight="1" thickBot="1" x14ac:dyDescent="0.3">
      <c r="A6" s="172"/>
      <c r="B6" s="256" t="s">
        <v>87</v>
      </c>
      <c r="C6" s="256" t="s">
        <v>21</v>
      </c>
      <c r="D6" s="256" t="s">
        <v>88</v>
      </c>
      <c r="E6" s="256" t="s">
        <v>89</v>
      </c>
      <c r="F6" s="256" t="s">
        <v>92</v>
      </c>
      <c r="G6" s="172"/>
    </row>
    <row r="7" spans="1:15" ht="24" customHeight="1" thickBot="1" x14ac:dyDescent="0.3">
      <c r="A7" s="169"/>
      <c r="B7" s="173"/>
      <c r="C7" s="109"/>
      <c r="D7" s="174"/>
      <c r="E7" s="174"/>
      <c r="F7" s="175"/>
      <c r="G7" s="169"/>
    </row>
    <row r="8" spans="1:15" s="6" customFormat="1" ht="24" customHeight="1" thickBot="1" x14ac:dyDescent="0.3">
      <c r="A8" s="172"/>
      <c r="B8" s="412" t="s">
        <v>87</v>
      </c>
      <c r="C8" s="412"/>
      <c r="D8" s="412"/>
      <c r="E8" s="412"/>
      <c r="F8" s="412"/>
      <c r="G8" s="172"/>
    </row>
    <row r="9" spans="1:15" ht="132" customHeight="1" thickBot="1" x14ac:dyDescent="0.3">
      <c r="A9" s="169"/>
      <c r="B9" s="413"/>
      <c r="C9" s="414"/>
      <c r="D9" s="414"/>
      <c r="E9" s="414"/>
      <c r="F9" s="415"/>
      <c r="G9" s="169"/>
    </row>
    <row r="10" spans="1:15" x14ac:dyDescent="0.25">
      <c r="A10" s="169"/>
      <c r="B10" s="176"/>
      <c r="C10" s="176"/>
      <c r="D10" s="176"/>
      <c r="E10" s="176"/>
      <c r="F10" s="176"/>
      <c r="G10" s="169"/>
    </row>
    <row r="11" spans="1:15" s="6" customFormat="1" ht="24" customHeight="1" thickBot="1" x14ac:dyDescent="0.3">
      <c r="A11" s="172"/>
      <c r="B11" s="256" t="s">
        <v>87</v>
      </c>
      <c r="C11" s="256" t="s">
        <v>21</v>
      </c>
      <c r="D11" s="256" t="s">
        <v>88</v>
      </c>
      <c r="E11" s="256" t="s">
        <v>89</v>
      </c>
      <c r="F11" s="256" t="s">
        <v>92</v>
      </c>
      <c r="G11" s="172"/>
    </row>
    <row r="12" spans="1:15" ht="24" customHeight="1" thickBot="1" x14ac:dyDescent="0.3">
      <c r="A12" s="169"/>
      <c r="B12" s="173"/>
      <c r="C12" s="109"/>
      <c r="D12" s="174"/>
      <c r="E12" s="174"/>
      <c r="F12" s="175"/>
      <c r="G12" s="169"/>
    </row>
    <row r="13" spans="1:15" s="6" customFormat="1" ht="24" customHeight="1" thickBot="1" x14ac:dyDescent="0.3">
      <c r="A13" s="172"/>
      <c r="B13" s="412" t="s">
        <v>87</v>
      </c>
      <c r="C13" s="412"/>
      <c r="D13" s="412"/>
      <c r="E13" s="412"/>
      <c r="F13" s="412"/>
      <c r="G13" s="172"/>
    </row>
    <row r="14" spans="1:15" ht="132" customHeight="1" thickBot="1" x14ac:dyDescent="0.3">
      <c r="A14" s="169"/>
      <c r="B14" s="413"/>
      <c r="C14" s="414"/>
      <c r="D14" s="414"/>
      <c r="E14" s="414"/>
      <c r="F14" s="415"/>
      <c r="G14" s="169"/>
    </row>
    <row r="15" spans="1:15" x14ac:dyDescent="0.25">
      <c r="A15" s="169"/>
      <c r="B15" s="176"/>
      <c r="C15" s="176"/>
      <c r="D15" s="176"/>
      <c r="E15" s="176"/>
      <c r="F15" s="176"/>
      <c r="G15" s="169"/>
    </row>
    <row r="16" spans="1:15" s="6" customFormat="1" ht="24" customHeight="1" thickBot="1" x14ac:dyDescent="0.3">
      <c r="A16" s="172"/>
      <c r="B16" s="256" t="s">
        <v>87</v>
      </c>
      <c r="C16" s="256" t="s">
        <v>21</v>
      </c>
      <c r="D16" s="256" t="s">
        <v>88</v>
      </c>
      <c r="E16" s="256" t="s">
        <v>89</v>
      </c>
      <c r="F16" s="256" t="s">
        <v>92</v>
      </c>
      <c r="G16" s="172"/>
    </row>
    <row r="17" spans="1:15" ht="24" customHeight="1" thickBot="1" x14ac:dyDescent="0.3">
      <c r="A17" s="169"/>
      <c r="B17" s="173"/>
      <c r="C17" s="109"/>
      <c r="D17" s="174"/>
      <c r="E17" s="174"/>
      <c r="F17" s="175"/>
      <c r="G17" s="169"/>
    </row>
    <row r="18" spans="1:15" s="6" customFormat="1" ht="24" customHeight="1" thickBot="1" x14ac:dyDescent="0.3">
      <c r="A18" s="172"/>
      <c r="B18" s="412" t="s">
        <v>87</v>
      </c>
      <c r="C18" s="412"/>
      <c r="D18" s="412"/>
      <c r="E18" s="412"/>
      <c r="F18" s="412"/>
      <c r="G18" s="172"/>
    </row>
    <row r="19" spans="1:15" ht="132" customHeight="1" thickBot="1" x14ac:dyDescent="0.3">
      <c r="A19" s="169"/>
      <c r="B19" s="413"/>
      <c r="C19" s="414"/>
      <c r="D19" s="414"/>
      <c r="E19" s="414"/>
      <c r="F19" s="415"/>
      <c r="G19" s="169"/>
    </row>
    <row r="20" spans="1:15" x14ac:dyDescent="0.25">
      <c r="A20" s="169"/>
      <c r="B20" s="176"/>
      <c r="C20" s="176"/>
      <c r="D20" s="176"/>
      <c r="E20" s="176"/>
      <c r="F20" s="176"/>
      <c r="G20" s="169"/>
    </row>
    <row r="21" spans="1:15" ht="30" customHeight="1" x14ac:dyDescent="0.25">
      <c r="A21" s="169"/>
      <c r="B21" s="411" t="str">
        <f>B2</f>
        <v/>
      </c>
      <c r="C21" s="411"/>
      <c r="D21" s="411"/>
      <c r="E21" s="170"/>
      <c r="F21" s="170"/>
      <c r="G21" s="171"/>
      <c r="H21" s="5"/>
      <c r="I21" s="5"/>
      <c r="J21" s="5"/>
      <c r="K21" s="5"/>
      <c r="L21" s="5"/>
      <c r="M21" s="5"/>
      <c r="N21" s="5"/>
      <c r="O21" s="5"/>
    </row>
    <row r="22" spans="1:15" s="6" customFormat="1" ht="24" customHeight="1" thickBot="1" x14ac:dyDescent="0.3">
      <c r="A22" s="172"/>
      <c r="B22" s="256" t="s">
        <v>87</v>
      </c>
      <c r="C22" s="256" t="s">
        <v>21</v>
      </c>
      <c r="D22" s="256" t="s">
        <v>88</v>
      </c>
      <c r="E22" s="256" t="s">
        <v>89</v>
      </c>
      <c r="F22" s="256" t="s">
        <v>92</v>
      </c>
      <c r="G22" s="172"/>
    </row>
    <row r="23" spans="1:15" ht="24" customHeight="1" thickBot="1" x14ac:dyDescent="0.3">
      <c r="A23" s="169"/>
      <c r="B23" s="173"/>
      <c r="C23" s="109"/>
      <c r="D23" s="174"/>
      <c r="E23" s="174"/>
      <c r="F23" s="175"/>
      <c r="G23" s="169"/>
    </row>
    <row r="24" spans="1:15" s="6" customFormat="1" ht="24" customHeight="1" thickBot="1" x14ac:dyDescent="0.3">
      <c r="A24" s="172"/>
      <c r="B24" s="412" t="s">
        <v>87</v>
      </c>
      <c r="C24" s="412"/>
      <c r="D24" s="412"/>
      <c r="E24" s="412"/>
      <c r="F24" s="412"/>
      <c r="G24" s="172"/>
    </row>
    <row r="25" spans="1:15" ht="132" customHeight="1" thickBot="1" x14ac:dyDescent="0.3">
      <c r="A25" s="169"/>
      <c r="B25" s="413"/>
      <c r="C25" s="414"/>
      <c r="D25" s="414"/>
      <c r="E25" s="414"/>
      <c r="F25" s="415"/>
      <c r="G25" s="169"/>
    </row>
    <row r="26" spans="1:15" x14ac:dyDescent="0.25">
      <c r="A26" s="169"/>
      <c r="B26" s="176"/>
      <c r="C26" s="176"/>
      <c r="D26" s="176"/>
      <c r="E26" s="176"/>
      <c r="F26" s="176"/>
      <c r="G26" s="169"/>
    </row>
    <row r="27" spans="1:15" s="6" customFormat="1" ht="24" customHeight="1" thickBot="1" x14ac:dyDescent="0.3">
      <c r="A27" s="172"/>
      <c r="B27" s="256" t="s">
        <v>87</v>
      </c>
      <c r="C27" s="256" t="s">
        <v>21</v>
      </c>
      <c r="D27" s="256" t="s">
        <v>88</v>
      </c>
      <c r="E27" s="256" t="s">
        <v>89</v>
      </c>
      <c r="F27" s="256" t="s">
        <v>92</v>
      </c>
      <c r="G27" s="172"/>
    </row>
    <row r="28" spans="1:15" ht="24" customHeight="1" thickBot="1" x14ac:dyDescent="0.3">
      <c r="A28" s="169"/>
      <c r="B28" s="173"/>
      <c r="C28" s="109"/>
      <c r="D28" s="174"/>
      <c r="E28" s="174"/>
      <c r="F28" s="175"/>
      <c r="G28" s="169"/>
    </row>
    <row r="29" spans="1:15" s="6" customFormat="1" ht="24" customHeight="1" thickBot="1" x14ac:dyDescent="0.3">
      <c r="A29" s="172"/>
      <c r="B29" s="412" t="s">
        <v>87</v>
      </c>
      <c r="C29" s="412"/>
      <c r="D29" s="412"/>
      <c r="E29" s="412"/>
      <c r="F29" s="412"/>
      <c r="G29" s="172"/>
    </row>
    <row r="30" spans="1:15" ht="132" customHeight="1" thickBot="1" x14ac:dyDescent="0.3">
      <c r="A30" s="169"/>
      <c r="B30" s="413"/>
      <c r="C30" s="414"/>
      <c r="D30" s="414"/>
      <c r="E30" s="414"/>
      <c r="F30" s="415"/>
      <c r="G30" s="169"/>
    </row>
    <row r="31" spans="1:15" x14ac:dyDescent="0.25">
      <c r="A31" s="169"/>
      <c r="B31" s="176"/>
      <c r="C31" s="176"/>
      <c r="D31" s="176"/>
      <c r="E31" s="176"/>
      <c r="F31" s="176"/>
      <c r="G31" s="169"/>
    </row>
    <row r="32" spans="1:15" s="6" customFormat="1" ht="24" customHeight="1" thickBot="1" x14ac:dyDescent="0.3">
      <c r="A32" s="172"/>
      <c r="B32" s="256" t="s">
        <v>87</v>
      </c>
      <c r="C32" s="256" t="s">
        <v>21</v>
      </c>
      <c r="D32" s="256" t="s">
        <v>88</v>
      </c>
      <c r="E32" s="256" t="s">
        <v>89</v>
      </c>
      <c r="F32" s="256" t="s">
        <v>92</v>
      </c>
      <c r="G32" s="172"/>
    </row>
    <row r="33" spans="1:7" ht="24" customHeight="1" thickBot="1" x14ac:dyDescent="0.3">
      <c r="A33" s="169"/>
      <c r="B33" s="173"/>
      <c r="C33" s="109"/>
      <c r="D33" s="174"/>
      <c r="E33" s="174"/>
      <c r="F33" s="175"/>
      <c r="G33" s="169"/>
    </row>
    <row r="34" spans="1:7" s="6" customFormat="1" ht="24" customHeight="1" thickBot="1" x14ac:dyDescent="0.3">
      <c r="A34" s="172"/>
      <c r="B34" s="412" t="s">
        <v>87</v>
      </c>
      <c r="C34" s="412"/>
      <c r="D34" s="412"/>
      <c r="E34" s="412"/>
      <c r="F34" s="412"/>
      <c r="G34" s="172"/>
    </row>
    <row r="35" spans="1:7" ht="132" customHeight="1" thickBot="1" x14ac:dyDescent="0.3">
      <c r="A35" s="169"/>
      <c r="B35" s="413"/>
      <c r="C35" s="414"/>
      <c r="D35" s="414"/>
      <c r="E35" s="414"/>
      <c r="F35" s="415"/>
      <c r="G35" s="169"/>
    </row>
    <row r="36" spans="1:7" ht="6.75" customHeight="1" x14ac:dyDescent="0.25">
      <c r="A36" s="169"/>
      <c r="B36" s="169"/>
      <c r="C36" s="169"/>
      <c r="D36" s="169"/>
      <c r="E36" s="169"/>
      <c r="F36" s="169"/>
      <c r="G36" s="169"/>
    </row>
  </sheetData>
  <sheetProtection sheet="1" selectLockedCells="1"/>
  <mergeCells count="14">
    <mergeCell ref="B34:F34"/>
    <mergeCell ref="B35:F35"/>
    <mergeCell ref="B19:F19"/>
    <mergeCell ref="B21:D21"/>
    <mergeCell ref="B24:F24"/>
    <mergeCell ref="B25:F25"/>
    <mergeCell ref="B29:F29"/>
    <mergeCell ref="B30:F30"/>
    <mergeCell ref="B2:D2"/>
    <mergeCell ref="B8:F8"/>
    <mergeCell ref="B9:F9"/>
    <mergeCell ref="B13:F13"/>
    <mergeCell ref="B14:F14"/>
    <mergeCell ref="B18:F18"/>
  </mergeCells>
  <dataValidations count="1">
    <dataValidation type="list" allowBlank="1" showInputMessage="1" showErrorMessage="1" sqref="E7 E12 E33 E23 E28 E17">
      <formula1>$E$3:$E$5</formula1>
    </dataValidation>
  </dataValidations>
  <pageMargins left="0.7" right="0.7" top="0.83" bottom="0.75" header="0.3" footer="0.3"/>
  <pageSetup scale="98" fitToHeight="2" orientation="portrait" r:id="rId1"/>
  <headerFooter>
    <oddHeader>&amp;C&amp;"Times New Roman,Bold"&amp;14Iowa Department of Inspections &amp;&amp; Appeals&amp;"Times New Roman,Regular"&amp;11
&amp;A</oddHeader>
  </headerFooter>
  <rowBreaks count="1" manualBreakCount="1">
    <brk id="20"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
  <sheetViews>
    <sheetView showGridLines="0" showRowColHeaders="0" zoomScale="115" zoomScaleNormal="115" workbookViewId="0">
      <selection activeCell="F7" sqref="F7"/>
    </sheetView>
  </sheetViews>
  <sheetFormatPr defaultColWidth="0" defaultRowHeight="15.75" zeroHeight="1" x14ac:dyDescent="0.25"/>
  <cols>
    <col min="1" max="1" width="1.85546875" style="104" customWidth="1"/>
    <col min="2" max="2" width="3.42578125" style="7" bestFit="1" customWidth="1"/>
    <col min="3" max="3" width="11.7109375" style="7" bestFit="1" customWidth="1"/>
    <col min="4" max="4" width="17.140625" style="8" customWidth="1"/>
    <col min="5" max="5" width="13.5703125" style="7" customWidth="1"/>
    <col min="6" max="6" width="11.42578125" style="7" customWidth="1"/>
    <col min="7" max="7" width="20.140625" style="7" customWidth="1"/>
    <col min="8" max="8" width="12" style="7" customWidth="1"/>
    <col min="9" max="9" width="9.28515625" style="7" customWidth="1"/>
    <col min="10" max="10" width="2.140625" style="104" customWidth="1"/>
    <col min="11" max="11" width="11.85546875" style="7" hidden="1" customWidth="1"/>
    <col min="12" max="12" width="7.140625" style="7" hidden="1" customWidth="1"/>
    <col min="13" max="13" width="8.85546875" style="7" hidden="1" customWidth="1"/>
    <col min="14" max="14" width="6.5703125" style="7" hidden="1" customWidth="1"/>
    <col min="15" max="15" width="7.7109375" style="7" hidden="1" customWidth="1"/>
    <col min="16" max="16" width="6.5703125" style="7" hidden="1" customWidth="1"/>
    <col min="17" max="17" width="7.140625" style="7" hidden="1" customWidth="1"/>
    <col min="18" max="18" width="10.7109375" style="7" hidden="1" customWidth="1"/>
    <col min="19" max="19" width="10.5703125" style="7" hidden="1" customWidth="1"/>
    <col min="20" max="16384" width="9.140625" style="7" hidden="1"/>
  </cols>
  <sheetData>
    <row r="1" spans="1:10" s="104" customFormat="1" x14ac:dyDescent="0.25">
      <c r="D1" s="105"/>
    </row>
    <row r="2" spans="1:10" ht="25.5" customHeight="1" thickBot="1" x14ac:dyDescent="0.3">
      <c r="B2" s="115" t="s">
        <v>58</v>
      </c>
      <c r="C2" s="104"/>
      <c r="D2" s="105"/>
      <c r="E2" s="104"/>
      <c r="F2" s="104"/>
      <c r="G2" s="104"/>
      <c r="H2" s="104"/>
      <c r="I2" s="104"/>
    </row>
    <row r="3" spans="1:10" ht="23.25" customHeight="1" thickBot="1" x14ac:dyDescent="0.3">
      <c r="B3" s="102"/>
      <c r="C3" s="103" t="s">
        <v>2</v>
      </c>
      <c r="D3" s="262"/>
      <c r="E3" s="263"/>
      <c r="F3" s="264"/>
      <c r="G3" s="103" t="s">
        <v>3</v>
      </c>
      <c r="H3" s="109"/>
      <c r="I3" s="104"/>
    </row>
    <row r="4" spans="1:10" ht="8.25" customHeight="1" thickBot="1" x14ac:dyDescent="0.3">
      <c r="B4" s="104"/>
      <c r="C4" s="104"/>
      <c r="D4" s="105"/>
      <c r="E4" s="104"/>
      <c r="F4" s="104"/>
      <c r="G4" s="104"/>
      <c r="H4" s="104"/>
      <c r="I4" s="104"/>
    </row>
    <row r="5" spans="1:10" ht="18.75" customHeight="1" thickBot="1" x14ac:dyDescent="0.3">
      <c r="B5" s="265" t="s">
        <v>49</v>
      </c>
      <c r="C5" s="265"/>
      <c r="D5" s="107"/>
      <c r="E5" s="104"/>
      <c r="F5" s="104"/>
      <c r="G5" s="103" t="s">
        <v>45</v>
      </c>
      <c r="H5" s="107"/>
      <c r="I5" s="102"/>
    </row>
    <row r="6" spans="1:10" ht="8.25" customHeight="1" thickBot="1" x14ac:dyDescent="0.3">
      <c r="B6" s="104"/>
      <c r="C6" s="104"/>
      <c r="D6" s="105"/>
      <c r="E6" s="104"/>
      <c r="F6" s="104"/>
      <c r="G6" s="104"/>
      <c r="H6" s="104"/>
      <c r="I6" s="104"/>
    </row>
    <row r="7" spans="1:10" ht="18.75" customHeight="1" thickBot="1" x14ac:dyDescent="0.3">
      <c r="B7" s="265" t="s">
        <v>47</v>
      </c>
      <c r="C7" s="265"/>
      <c r="D7" s="108"/>
      <c r="E7" s="103" t="s">
        <v>48</v>
      </c>
      <c r="F7" s="108"/>
      <c r="G7" s="103" t="s">
        <v>46</v>
      </c>
      <c r="H7" s="107"/>
      <c r="I7" s="106"/>
    </row>
    <row r="8" spans="1:10" x14ac:dyDescent="0.25">
      <c r="B8" s="104"/>
      <c r="C8" s="104"/>
      <c r="D8" s="105"/>
      <c r="E8" s="104"/>
      <c r="F8" s="104"/>
      <c r="G8" s="104"/>
      <c r="H8" s="104"/>
      <c r="I8" s="104"/>
    </row>
    <row r="9" spans="1:10" ht="25.5" customHeight="1" x14ac:dyDescent="0.25">
      <c r="B9" s="115" t="s">
        <v>50</v>
      </c>
      <c r="C9" s="104"/>
      <c r="D9" s="105"/>
      <c r="E9" s="104"/>
      <c r="F9" s="104"/>
      <c r="G9" s="104"/>
      <c r="H9" s="104"/>
      <c r="I9" s="104"/>
    </row>
    <row r="10" spans="1:10" s="9" customFormat="1" thickBot="1" x14ac:dyDescent="0.3">
      <c r="A10" s="110"/>
      <c r="B10" s="110"/>
      <c r="C10" s="110"/>
      <c r="D10" s="110" t="s">
        <v>52</v>
      </c>
      <c r="E10" s="110" t="s">
        <v>53</v>
      </c>
      <c r="F10" s="110"/>
      <c r="G10" s="110" t="s">
        <v>52</v>
      </c>
      <c r="H10" s="110" t="s">
        <v>53</v>
      </c>
      <c r="I10" s="110"/>
      <c r="J10" s="110"/>
    </row>
    <row r="11" spans="1:10" ht="21" customHeight="1" thickBot="1" x14ac:dyDescent="0.3">
      <c r="B11" s="102"/>
      <c r="C11" s="103" t="s">
        <v>51</v>
      </c>
      <c r="D11" s="113"/>
      <c r="E11" s="114"/>
      <c r="F11" s="103" t="s">
        <v>55</v>
      </c>
      <c r="G11" s="113"/>
      <c r="H11" s="114"/>
      <c r="I11" s="104"/>
    </row>
    <row r="12" spans="1:10" ht="16.5" thickBot="1" x14ac:dyDescent="0.3">
      <c r="B12" s="104"/>
      <c r="C12" s="104"/>
      <c r="D12" s="105"/>
      <c r="E12" s="104"/>
      <c r="F12" s="104"/>
      <c r="G12" s="104"/>
      <c r="H12" s="104"/>
      <c r="I12" s="111" t="s">
        <v>78</v>
      </c>
    </row>
    <row r="13" spans="1:10" ht="21" customHeight="1" thickBot="1" x14ac:dyDescent="0.3">
      <c r="B13" s="102"/>
      <c r="C13" s="103" t="s">
        <v>54</v>
      </c>
      <c r="D13" s="113"/>
      <c r="E13" s="114"/>
      <c r="F13" s="103" t="s">
        <v>56</v>
      </c>
      <c r="G13" s="113"/>
      <c r="H13" s="114"/>
      <c r="I13" s="101"/>
    </row>
    <row r="14" spans="1:10" ht="15.75" customHeight="1" x14ac:dyDescent="0.25">
      <c r="B14" s="104"/>
      <c r="C14" s="104"/>
      <c r="D14" s="105"/>
      <c r="E14" s="104"/>
      <c r="F14" s="104"/>
      <c r="G14" s="104"/>
      <c r="H14" s="104"/>
      <c r="I14" s="104"/>
    </row>
    <row r="15" spans="1:10" ht="25.5" customHeight="1" thickBot="1" x14ac:dyDescent="0.3">
      <c r="B15" s="115" t="s">
        <v>57</v>
      </c>
      <c r="C15" s="104"/>
      <c r="D15" s="105"/>
      <c r="E15" s="104"/>
      <c r="F15" s="104"/>
      <c r="G15" s="104"/>
      <c r="H15" s="104"/>
      <c r="I15" s="111" t="s">
        <v>60</v>
      </c>
    </row>
    <row r="16" spans="1:10" ht="52.5" customHeight="1" thickBot="1" x14ac:dyDescent="0.3">
      <c r="B16" s="111">
        <v>1</v>
      </c>
      <c r="C16" s="259"/>
      <c r="D16" s="260"/>
      <c r="E16" s="260"/>
      <c r="F16" s="260"/>
      <c r="G16" s="260"/>
      <c r="H16" s="261"/>
      <c r="I16" s="112">
        <v>1</v>
      </c>
    </row>
    <row r="17" spans="2:9" ht="52.5" customHeight="1" thickBot="1" x14ac:dyDescent="0.3">
      <c r="B17" s="111">
        <v>2</v>
      </c>
      <c r="C17" s="259"/>
      <c r="D17" s="260"/>
      <c r="E17" s="260"/>
      <c r="F17" s="260"/>
      <c r="G17" s="260"/>
      <c r="H17" s="261"/>
      <c r="I17" s="112">
        <v>1</v>
      </c>
    </row>
    <row r="18" spans="2:9" ht="52.5" customHeight="1" thickBot="1" x14ac:dyDescent="0.3">
      <c r="B18" s="111">
        <v>3</v>
      </c>
      <c r="C18" s="259"/>
      <c r="D18" s="260"/>
      <c r="E18" s="260"/>
      <c r="F18" s="260"/>
      <c r="G18" s="260"/>
      <c r="H18" s="261"/>
      <c r="I18" s="112">
        <v>1</v>
      </c>
    </row>
    <row r="19" spans="2:9" ht="52.5" customHeight="1" thickBot="1" x14ac:dyDescent="0.3">
      <c r="B19" s="111">
        <v>4</v>
      </c>
      <c r="C19" s="259"/>
      <c r="D19" s="260"/>
      <c r="E19" s="260"/>
      <c r="F19" s="260"/>
      <c r="G19" s="260"/>
      <c r="H19" s="261"/>
      <c r="I19" s="112">
        <v>1</v>
      </c>
    </row>
    <row r="20" spans="2:9" ht="52.5" customHeight="1" thickBot="1" x14ac:dyDescent="0.3">
      <c r="B20" s="111">
        <v>5</v>
      </c>
      <c r="C20" s="259"/>
      <c r="D20" s="260"/>
      <c r="E20" s="260"/>
      <c r="F20" s="260"/>
      <c r="G20" s="260"/>
      <c r="H20" s="261"/>
      <c r="I20" s="112">
        <v>1</v>
      </c>
    </row>
    <row r="21" spans="2:9" ht="52.5" customHeight="1" thickBot="1" x14ac:dyDescent="0.3">
      <c r="B21" s="111">
        <v>6</v>
      </c>
      <c r="C21" s="259"/>
      <c r="D21" s="260"/>
      <c r="E21" s="260"/>
      <c r="F21" s="260"/>
      <c r="G21" s="260"/>
      <c r="H21" s="261"/>
      <c r="I21" s="112">
        <v>1</v>
      </c>
    </row>
    <row r="22" spans="2:9" ht="52.5" customHeight="1" thickBot="1" x14ac:dyDescent="0.3">
      <c r="B22" s="111">
        <v>7</v>
      </c>
      <c r="C22" s="259"/>
      <c r="D22" s="260"/>
      <c r="E22" s="260"/>
      <c r="F22" s="260"/>
      <c r="G22" s="260"/>
      <c r="H22" s="261"/>
      <c r="I22" s="112">
        <v>1</v>
      </c>
    </row>
    <row r="23" spans="2:9" ht="52.5" customHeight="1" thickBot="1" x14ac:dyDescent="0.3">
      <c r="B23" s="111">
        <v>8</v>
      </c>
      <c r="C23" s="259"/>
      <c r="D23" s="260"/>
      <c r="E23" s="260"/>
      <c r="F23" s="260"/>
      <c r="G23" s="260"/>
      <c r="H23" s="261"/>
      <c r="I23" s="112">
        <v>1</v>
      </c>
    </row>
    <row r="24" spans="2:9" ht="52.5" customHeight="1" thickBot="1" x14ac:dyDescent="0.3">
      <c r="B24" s="111">
        <v>9</v>
      </c>
      <c r="C24" s="259"/>
      <c r="D24" s="260"/>
      <c r="E24" s="260"/>
      <c r="F24" s="260"/>
      <c r="G24" s="260"/>
      <c r="H24" s="261"/>
      <c r="I24" s="112">
        <v>1</v>
      </c>
    </row>
    <row r="25" spans="2:9" ht="52.5" customHeight="1" thickBot="1" x14ac:dyDescent="0.3">
      <c r="B25" s="111">
        <v>10</v>
      </c>
      <c r="C25" s="259"/>
      <c r="D25" s="260"/>
      <c r="E25" s="260"/>
      <c r="F25" s="260"/>
      <c r="G25" s="260"/>
      <c r="H25" s="261"/>
      <c r="I25" s="112">
        <v>1</v>
      </c>
    </row>
    <row r="26" spans="2:9" ht="25.5" customHeight="1" thickBot="1" x14ac:dyDescent="0.3">
      <c r="B26" s="254" t="s">
        <v>156</v>
      </c>
      <c r="C26" s="104"/>
      <c r="D26" s="105"/>
      <c r="E26" s="104"/>
      <c r="F26" s="104"/>
      <c r="G26" s="104"/>
      <c r="H26" s="104"/>
      <c r="I26" s="111"/>
    </row>
    <row r="27" spans="2:9" ht="52.5" customHeight="1" thickBot="1" x14ac:dyDescent="0.3">
      <c r="B27" s="111"/>
      <c r="C27" s="259"/>
      <c r="D27" s="260"/>
      <c r="E27" s="260"/>
      <c r="F27" s="260"/>
      <c r="G27" s="260"/>
      <c r="H27" s="261"/>
      <c r="I27" s="419" t="s">
        <v>157</v>
      </c>
    </row>
    <row r="28" spans="2:9" ht="52.5" customHeight="1" thickBot="1" x14ac:dyDescent="0.3">
      <c r="B28" s="111"/>
      <c r="C28" s="259"/>
      <c r="D28" s="260"/>
      <c r="E28" s="260"/>
      <c r="F28" s="260"/>
      <c r="G28" s="260"/>
      <c r="H28" s="261"/>
      <c r="I28" s="419" t="s">
        <v>157</v>
      </c>
    </row>
    <row r="29" spans="2:9" s="104" customFormat="1" x14ac:dyDescent="0.25">
      <c r="D29" s="105"/>
    </row>
    <row r="30" spans="2:9" hidden="1" x14ac:dyDescent="0.25"/>
    <row r="31" spans="2:9" hidden="1" x14ac:dyDescent="0.25"/>
    <row r="32" spans="2:9" hidden="1" x14ac:dyDescent="0.25"/>
  </sheetData>
  <sheetProtection sheet="1" objects="1" scenarios="1" selectLockedCells="1"/>
  <mergeCells count="15">
    <mergeCell ref="D3:F3"/>
    <mergeCell ref="B5:C5"/>
    <mergeCell ref="B7:C7"/>
    <mergeCell ref="C19:H19"/>
    <mergeCell ref="C16:H16"/>
    <mergeCell ref="C17:H17"/>
    <mergeCell ref="C18:H18"/>
    <mergeCell ref="C20:H20"/>
    <mergeCell ref="C25:H25"/>
    <mergeCell ref="C24:H24"/>
    <mergeCell ref="C21:H21"/>
    <mergeCell ref="C22:H22"/>
    <mergeCell ref="C23:H23"/>
    <mergeCell ref="C28:H28"/>
    <mergeCell ref="C27:H27"/>
  </mergeCells>
  <pageMargins left="0.49" right="0.31" top="0.5" bottom="0.25" header="0.27" footer="0.3"/>
  <pageSetup scale="99" fitToHeight="2" orientation="portrait" r:id="rId1"/>
  <headerFooter>
    <oddHeader>&amp;C&amp;"Cambria,Bold"&amp;12Iowa Department of Inspections &amp;&amp; Appeals
&amp;"Garamond,Regular"&amp;10&amp;A</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B18"/>
  <sheetViews>
    <sheetView showGridLines="0" showRowColHeaders="0" zoomScale="160" zoomScaleNormal="160" zoomScaleSheetLayoutView="130" workbookViewId="0">
      <selection activeCell="G2" sqref="G2:K2"/>
    </sheetView>
  </sheetViews>
  <sheetFormatPr defaultColWidth="0" defaultRowHeight="12.75" zeroHeight="1" x14ac:dyDescent="0.25"/>
  <cols>
    <col min="1" max="1" width="1.28515625" style="180" customWidth="1"/>
    <col min="2" max="2" width="2.7109375" style="52" customWidth="1"/>
    <col min="3" max="3" width="46.28515625" style="48" customWidth="1"/>
    <col min="4" max="5" width="10" style="48" customWidth="1"/>
    <col min="6" max="6" width="5.28515625" style="53" customWidth="1"/>
    <col min="7" max="106" width="1.140625" style="48" customWidth="1"/>
    <col min="107" max="107" width="1.28515625" style="180" customWidth="1"/>
    <col min="108" max="16384" width="0" style="180" hidden="1"/>
  </cols>
  <sheetData>
    <row r="1" spans="2:106" ht="8.25" customHeight="1" thickBot="1" x14ac:dyDescent="0.3">
      <c r="B1" s="221"/>
      <c r="C1" s="180"/>
      <c r="D1" s="180"/>
      <c r="E1" s="180"/>
      <c r="F1" s="222"/>
      <c r="G1" s="180"/>
      <c r="H1" s="180"/>
      <c r="I1" s="180"/>
      <c r="J1" s="180"/>
      <c r="K1" s="180"/>
      <c r="L1" s="180"/>
      <c r="M1" s="180"/>
      <c r="N1" s="180"/>
      <c r="O1" s="180"/>
      <c r="P1" s="180"/>
      <c r="Q1" s="180"/>
      <c r="R1" s="180"/>
      <c r="S1" s="180"/>
      <c r="T1" s="180"/>
      <c r="U1" s="180"/>
      <c r="V1" s="180"/>
      <c r="W1" s="180"/>
      <c r="X1" s="180"/>
      <c r="Y1" s="180"/>
      <c r="Z1" s="180"/>
      <c r="AA1" s="180"/>
      <c r="AB1" s="180"/>
      <c r="AC1" s="180"/>
      <c r="AD1" s="180"/>
      <c r="AE1" s="180"/>
      <c r="AF1" s="180"/>
      <c r="AG1" s="180"/>
      <c r="AH1" s="180"/>
      <c r="AI1" s="180"/>
      <c r="AJ1" s="180"/>
      <c r="AK1" s="180"/>
      <c r="AL1" s="180"/>
      <c r="AM1" s="180"/>
      <c r="AN1" s="180"/>
      <c r="AO1" s="180"/>
      <c r="AP1" s="180"/>
      <c r="AQ1" s="180"/>
      <c r="AR1" s="180"/>
      <c r="AS1" s="180"/>
      <c r="AT1" s="180"/>
      <c r="AU1" s="180"/>
      <c r="AV1" s="180"/>
      <c r="AW1" s="180"/>
      <c r="AX1" s="180"/>
      <c r="AY1" s="180"/>
      <c r="AZ1" s="180"/>
      <c r="BA1" s="180"/>
      <c r="BB1" s="180"/>
      <c r="BC1" s="180"/>
      <c r="BD1" s="180"/>
      <c r="BE1" s="180"/>
      <c r="BF1" s="180"/>
      <c r="BG1" s="180"/>
      <c r="BH1" s="180"/>
      <c r="BI1" s="180"/>
      <c r="BJ1" s="180"/>
      <c r="BK1" s="180"/>
      <c r="BL1" s="180"/>
      <c r="BM1" s="180"/>
      <c r="BN1" s="180"/>
      <c r="BO1" s="180"/>
      <c r="BP1" s="180"/>
      <c r="BQ1" s="180"/>
      <c r="BR1" s="180"/>
      <c r="BS1" s="180"/>
      <c r="BT1" s="180"/>
      <c r="BU1" s="180"/>
      <c r="BV1" s="180"/>
      <c r="BW1" s="180"/>
      <c r="BX1" s="180"/>
      <c r="BY1" s="180"/>
      <c r="BZ1" s="180"/>
      <c r="CA1" s="180"/>
      <c r="CB1" s="180"/>
      <c r="CC1" s="180"/>
      <c r="CD1" s="180"/>
      <c r="CE1" s="180"/>
      <c r="CF1" s="180"/>
      <c r="CG1" s="180"/>
      <c r="CH1" s="180"/>
      <c r="CI1" s="180"/>
      <c r="CJ1" s="180"/>
      <c r="CK1" s="180"/>
      <c r="CL1" s="180"/>
      <c r="CM1" s="180"/>
      <c r="CN1" s="180"/>
      <c r="CO1" s="180"/>
      <c r="CP1" s="180"/>
      <c r="CQ1" s="180"/>
      <c r="CR1" s="180"/>
      <c r="CS1" s="180"/>
      <c r="CT1" s="180"/>
      <c r="CU1" s="180"/>
      <c r="CV1" s="180"/>
      <c r="CW1" s="180"/>
      <c r="CX1" s="180"/>
      <c r="CY1" s="180"/>
      <c r="CZ1" s="180"/>
      <c r="DA1" s="180"/>
      <c r="DB1" s="180"/>
    </row>
    <row r="2" spans="2:106" ht="29.25" customHeight="1" thickBot="1" x14ac:dyDescent="0.3">
      <c r="B2" s="270">
        <f>Inputs!D3</f>
        <v>0</v>
      </c>
      <c r="C2" s="270"/>
      <c r="D2" s="122" t="s">
        <v>113</v>
      </c>
      <c r="E2" s="122" t="s">
        <v>114</v>
      </c>
      <c r="F2" s="122" t="s">
        <v>115</v>
      </c>
      <c r="G2" s="272"/>
      <c r="H2" s="273"/>
      <c r="I2" s="273"/>
      <c r="J2" s="273"/>
      <c r="K2" s="274"/>
      <c r="L2" s="275">
        <f>G2+7</f>
        <v>7</v>
      </c>
      <c r="M2" s="266"/>
      <c r="N2" s="266"/>
      <c r="O2" s="266"/>
      <c r="P2" s="266"/>
      <c r="Q2" s="266">
        <f>L2+7</f>
        <v>14</v>
      </c>
      <c r="R2" s="266"/>
      <c r="S2" s="266"/>
      <c r="T2" s="266"/>
      <c r="U2" s="266"/>
      <c r="V2" s="266">
        <f>Q2+7</f>
        <v>21</v>
      </c>
      <c r="W2" s="266"/>
      <c r="X2" s="266"/>
      <c r="Y2" s="266"/>
      <c r="Z2" s="266"/>
      <c r="AA2" s="266">
        <f>V2+7</f>
        <v>28</v>
      </c>
      <c r="AB2" s="266"/>
      <c r="AC2" s="266"/>
      <c r="AD2" s="266"/>
      <c r="AE2" s="266"/>
      <c r="AF2" s="266">
        <f>AA2+7</f>
        <v>35</v>
      </c>
      <c r="AG2" s="266"/>
      <c r="AH2" s="266"/>
      <c r="AI2" s="266"/>
      <c r="AJ2" s="266"/>
      <c r="AK2" s="266">
        <f>AF2+7</f>
        <v>42</v>
      </c>
      <c r="AL2" s="266"/>
      <c r="AM2" s="266"/>
      <c r="AN2" s="266"/>
      <c r="AO2" s="266"/>
      <c r="AP2" s="266">
        <f>AK2+7</f>
        <v>49</v>
      </c>
      <c r="AQ2" s="266"/>
      <c r="AR2" s="266"/>
      <c r="AS2" s="266"/>
      <c r="AT2" s="266"/>
      <c r="AU2" s="266">
        <f>AP2+7</f>
        <v>56</v>
      </c>
      <c r="AV2" s="266"/>
      <c r="AW2" s="266"/>
      <c r="AX2" s="266"/>
      <c r="AY2" s="266"/>
      <c r="AZ2" s="266">
        <f>AU2+7</f>
        <v>63</v>
      </c>
      <c r="BA2" s="266"/>
      <c r="BB2" s="266"/>
      <c r="BC2" s="266"/>
      <c r="BD2" s="266"/>
      <c r="BE2" s="266">
        <f>AZ2+7</f>
        <v>70</v>
      </c>
      <c r="BF2" s="266"/>
      <c r="BG2" s="266"/>
      <c r="BH2" s="266"/>
      <c r="BI2" s="266"/>
      <c r="BJ2" s="266">
        <f>BE2+7</f>
        <v>77</v>
      </c>
      <c r="BK2" s="266"/>
      <c r="BL2" s="266"/>
      <c r="BM2" s="266"/>
      <c r="BN2" s="266"/>
      <c r="BO2" s="266">
        <f>BJ2+7</f>
        <v>84</v>
      </c>
      <c r="BP2" s="266"/>
      <c r="BQ2" s="266"/>
      <c r="BR2" s="266"/>
      <c r="BS2" s="266"/>
      <c r="BT2" s="266">
        <f>BO2+7</f>
        <v>91</v>
      </c>
      <c r="BU2" s="266"/>
      <c r="BV2" s="266"/>
      <c r="BW2" s="266"/>
      <c r="BX2" s="266"/>
      <c r="BY2" s="266">
        <f>BT2+7</f>
        <v>98</v>
      </c>
      <c r="BZ2" s="266"/>
      <c r="CA2" s="266"/>
      <c r="CB2" s="266"/>
      <c r="CC2" s="266"/>
      <c r="CD2" s="266">
        <f>BY2+7</f>
        <v>105</v>
      </c>
      <c r="CE2" s="266"/>
      <c r="CF2" s="266"/>
      <c r="CG2" s="266"/>
      <c r="CH2" s="266"/>
      <c r="CI2" s="266">
        <f>CD2+7</f>
        <v>112</v>
      </c>
      <c r="CJ2" s="266"/>
      <c r="CK2" s="266"/>
      <c r="CL2" s="266"/>
      <c r="CM2" s="266"/>
      <c r="CN2" s="266">
        <f>CI2+7</f>
        <v>119</v>
      </c>
      <c r="CO2" s="266"/>
      <c r="CP2" s="266"/>
      <c r="CQ2" s="266"/>
      <c r="CR2" s="266"/>
      <c r="CS2" s="266">
        <f>CN2+7</f>
        <v>126</v>
      </c>
      <c r="CT2" s="266"/>
      <c r="CU2" s="266"/>
      <c r="CV2" s="266"/>
      <c r="CW2" s="266"/>
      <c r="CX2" s="266">
        <f>CS2+7</f>
        <v>133</v>
      </c>
      <c r="CY2" s="266"/>
      <c r="CZ2" s="266"/>
      <c r="DA2" s="266"/>
      <c r="DB2" s="266"/>
    </row>
    <row r="3" spans="2:106" ht="15" hidden="1" customHeight="1" x14ac:dyDescent="0.25">
      <c r="B3" s="270"/>
      <c r="C3" s="270"/>
      <c r="D3" s="123"/>
      <c r="E3" s="124"/>
      <c r="F3" s="127"/>
      <c r="G3" s="120">
        <f>G2</f>
        <v>0</v>
      </c>
      <c r="H3" s="121">
        <f>G3+1</f>
        <v>1</v>
      </c>
      <c r="I3" s="121">
        <f>H3+1</f>
        <v>2</v>
      </c>
      <c r="J3" s="121">
        <f>I3+1</f>
        <v>3</v>
      </c>
      <c r="K3" s="121">
        <f>J3+1</f>
        <v>4</v>
      </c>
      <c r="L3" s="51">
        <f>G3+7</f>
        <v>7</v>
      </c>
      <c r="M3" s="50">
        <f>L3+1</f>
        <v>8</v>
      </c>
      <c r="N3" s="50">
        <f>M3+1</f>
        <v>9</v>
      </c>
      <c r="O3" s="50">
        <f>N3+1</f>
        <v>10</v>
      </c>
      <c r="P3" s="50">
        <f>O3+1</f>
        <v>11</v>
      </c>
      <c r="Q3" s="51">
        <f>L3+7</f>
        <v>14</v>
      </c>
      <c r="R3" s="50">
        <f>Q3+1</f>
        <v>15</v>
      </c>
      <c r="S3" s="50">
        <f>R3+1</f>
        <v>16</v>
      </c>
      <c r="T3" s="50">
        <f>S3+1</f>
        <v>17</v>
      </c>
      <c r="U3" s="50">
        <f>T3+1</f>
        <v>18</v>
      </c>
      <c r="V3" s="51">
        <f>Q3+7</f>
        <v>21</v>
      </c>
      <c r="W3" s="50">
        <f>V3+1</f>
        <v>22</v>
      </c>
      <c r="X3" s="50">
        <f>W3+1</f>
        <v>23</v>
      </c>
      <c r="Y3" s="50">
        <f>X3+1</f>
        <v>24</v>
      </c>
      <c r="Z3" s="50">
        <f>Y3+1</f>
        <v>25</v>
      </c>
      <c r="AA3" s="51">
        <f>V3+7</f>
        <v>28</v>
      </c>
      <c r="AB3" s="50">
        <f>AA3+1</f>
        <v>29</v>
      </c>
      <c r="AC3" s="50">
        <f>AB3+1</f>
        <v>30</v>
      </c>
      <c r="AD3" s="50">
        <f>AC3+1</f>
        <v>31</v>
      </c>
      <c r="AE3" s="50">
        <f>AD3+1</f>
        <v>32</v>
      </c>
      <c r="AF3" s="51">
        <f>AA3+7</f>
        <v>35</v>
      </c>
      <c r="AG3" s="50">
        <f>AF3+1</f>
        <v>36</v>
      </c>
      <c r="AH3" s="50">
        <f>AG3+1</f>
        <v>37</v>
      </c>
      <c r="AI3" s="50">
        <f>AH3+1</f>
        <v>38</v>
      </c>
      <c r="AJ3" s="50">
        <f>AI3+1</f>
        <v>39</v>
      </c>
      <c r="AK3" s="51">
        <f>AF3+7</f>
        <v>42</v>
      </c>
      <c r="AL3" s="50">
        <f>AK3+1</f>
        <v>43</v>
      </c>
      <c r="AM3" s="50">
        <f>AL3+1</f>
        <v>44</v>
      </c>
      <c r="AN3" s="50">
        <f>AM3+1</f>
        <v>45</v>
      </c>
      <c r="AO3" s="50">
        <f>AN3+1</f>
        <v>46</v>
      </c>
      <c r="AP3" s="51">
        <f>AK3+7</f>
        <v>49</v>
      </c>
      <c r="AQ3" s="50">
        <f>AP3+1</f>
        <v>50</v>
      </c>
      <c r="AR3" s="50">
        <f>AQ3+1</f>
        <v>51</v>
      </c>
      <c r="AS3" s="50">
        <f>AR3+1</f>
        <v>52</v>
      </c>
      <c r="AT3" s="50">
        <f>AS3+1</f>
        <v>53</v>
      </c>
      <c r="AU3" s="51">
        <f>AP3+7</f>
        <v>56</v>
      </c>
      <c r="AV3" s="50">
        <f>AU3+1</f>
        <v>57</v>
      </c>
      <c r="AW3" s="50">
        <f>AV3+1</f>
        <v>58</v>
      </c>
      <c r="AX3" s="50">
        <f>AW3+1</f>
        <v>59</v>
      </c>
      <c r="AY3" s="50">
        <f>AX3+1</f>
        <v>60</v>
      </c>
      <c r="AZ3" s="51">
        <f>AU3+7</f>
        <v>63</v>
      </c>
      <c r="BA3" s="50">
        <f>AZ3+1</f>
        <v>64</v>
      </c>
      <c r="BB3" s="50">
        <f>BA3+1</f>
        <v>65</v>
      </c>
      <c r="BC3" s="50">
        <f>BB3+1</f>
        <v>66</v>
      </c>
      <c r="BD3" s="50">
        <f>BC3+1</f>
        <v>67</v>
      </c>
      <c r="BE3" s="51">
        <f>AZ3+7</f>
        <v>70</v>
      </c>
      <c r="BF3" s="50">
        <f>BE3+1</f>
        <v>71</v>
      </c>
      <c r="BG3" s="50">
        <f>BF3+1</f>
        <v>72</v>
      </c>
      <c r="BH3" s="50">
        <f>BG3+1</f>
        <v>73</v>
      </c>
      <c r="BI3" s="50">
        <f>BH3+1</f>
        <v>74</v>
      </c>
      <c r="BJ3" s="51">
        <f>BE3+7</f>
        <v>77</v>
      </c>
      <c r="BK3" s="50">
        <f>BJ3+1</f>
        <v>78</v>
      </c>
      <c r="BL3" s="50">
        <f>BK3+1</f>
        <v>79</v>
      </c>
      <c r="BM3" s="50">
        <f>BL3+1</f>
        <v>80</v>
      </c>
      <c r="BN3" s="50">
        <f>BM3+1</f>
        <v>81</v>
      </c>
      <c r="BO3" s="51">
        <f>BJ3+7</f>
        <v>84</v>
      </c>
      <c r="BP3" s="50">
        <f>BO3+1</f>
        <v>85</v>
      </c>
      <c r="BQ3" s="50">
        <f>BP3+1</f>
        <v>86</v>
      </c>
      <c r="BR3" s="50">
        <f>BQ3+1</f>
        <v>87</v>
      </c>
      <c r="BS3" s="50">
        <f>BR3+1</f>
        <v>88</v>
      </c>
      <c r="BT3" s="51">
        <f>BO3+7</f>
        <v>91</v>
      </c>
      <c r="BU3" s="50">
        <f>BT3+1</f>
        <v>92</v>
      </c>
      <c r="BV3" s="50">
        <f>BU3+1</f>
        <v>93</v>
      </c>
      <c r="BW3" s="50">
        <f>BV3+1</f>
        <v>94</v>
      </c>
      <c r="BX3" s="50">
        <f>BW3+1</f>
        <v>95</v>
      </c>
      <c r="BY3" s="51">
        <f>BT3+7</f>
        <v>98</v>
      </c>
      <c r="BZ3" s="50">
        <f>BY3+1</f>
        <v>99</v>
      </c>
      <c r="CA3" s="50">
        <f>BZ3+1</f>
        <v>100</v>
      </c>
      <c r="CB3" s="50">
        <f>CA3+1</f>
        <v>101</v>
      </c>
      <c r="CC3" s="50">
        <f>CB3+1</f>
        <v>102</v>
      </c>
      <c r="CD3" s="51">
        <f>BY3+7</f>
        <v>105</v>
      </c>
      <c r="CE3" s="50">
        <f>CD3+1</f>
        <v>106</v>
      </c>
      <c r="CF3" s="50">
        <f>CE3+1</f>
        <v>107</v>
      </c>
      <c r="CG3" s="50">
        <f>CF3+1</f>
        <v>108</v>
      </c>
      <c r="CH3" s="50">
        <f>CG3+1</f>
        <v>109</v>
      </c>
      <c r="CI3" s="51">
        <f>CD3+7</f>
        <v>112</v>
      </c>
      <c r="CJ3" s="50">
        <f>CI3+1</f>
        <v>113</v>
      </c>
      <c r="CK3" s="50">
        <f>CJ3+1</f>
        <v>114</v>
      </c>
      <c r="CL3" s="50">
        <f>CK3+1</f>
        <v>115</v>
      </c>
      <c r="CM3" s="50">
        <f>CL3+1</f>
        <v>116</v>
      </c>
      <c r="CN3" s="51">
        <f>CI3+7</f>
        <v>119</v>
      </c>
      <c r="CO3" s="50">
        <f>CN3+1</f>
        <v>120</v>
      </c>
      <c r="CP3" s="50">
        <f>CO3+1</f>
        <v>121</v>
      </c>
      <c r="CQ3" s="50">
        <f>CP3+1</f>
        <v>122</v>
      </c>
      <c r="CR3" s="50">
        <f>CQ3+1</f>
        <v>123</v>
      </c>
      <c r="CS3" s="49">
        <f>CS2</f>
        <v>126</v>
      </c>
      <c r="CT3" s="50">
        <f>CS3+1</f>
        <v>127</v>
      </c>
      <c r="CU3" s="50">
        <f>CT3+1</f>
        <v>128</v>
      </c>
      <c r="CV3" s="50">
        <f>CU3+1</f>
        <v>129</v>
      </c>
      <c r="CW3" s="50">
        <f>CV3+1</f>
        <v>130</v>
      </c>
      <c r="CX3" s="51">
        <f>CS3+7</f>
        <v>133</v>
      </c>
      <c r="CY3" s="50">
        <f>CX3+1</f>
        <v>134</v>
      </c>
      <c r="CZ3" s="50">
        <f>CY3+1</f>
        <v>135</v>
      </c>
      <c r="DA3" s="50">
        <f>CZ3+1</f>
        <v>136</v>
      </c>
      <c r="DB3" s="50">
        <f>DA3+1</f>
        <v>137</v>
      </c>
    </row>
    <row r="4" spans="2:106" ht="20.25" customHeight="1" thickBot="1" x14ac:dyDescent="0.3">
      <c r="B4" s="271"/>
      <c r="C4" s="271"/>
      <c r="D4" s="126">
        <f>MIN(D5:D16)</f>
        <v>0</v>
      </c>
      <c r="E4" s="126">
        <f>MAX(E5:E16)</f>
        <v>0</v>
      </c>
      <c r="F4" s="129"/>
      <c r="G4" s="116">
        <f t="shared" ref="G4:P5" si="0">IF(AND(G$3&gt;=$D4,G$3&lt;=$E4),1,"")</f>
        <v>1</v>
      </c>
      <c r="H4" s="116" t="str">
        <f t="shared" si="0"/>
        <v/>
      </c>
      <c r="I4" s="116" t="str">
        <f t="shared" si="0"/>
        <v/>
      </c>
      <c r="J4" s="116" t="str">
        <f t="shared" si="0"/>
        <v/>
      </c>
      <c r="K4" s="116" t="str">
        <f t="shared" si="0"/>
        <v/>
      </c>
      <c r="L4" s="116" t="str">
        <f t="shared" si="0"/>
        <v/>
      </c>
      <c r="M4" s="116" t="str">
        <f t="shared" si="0"/>
        <v/>
      </c>
      <c r="N4" s="116" t="str">
        <f t="shared" si="0"/>
        <v/>
      </c>
      <c r="O4" s="116" t="str">
        <f t="shared" si="0"/>
        <v/>
      </c>
      <c r="P4" s="116" t="str">
        <f t="shared" si="0"/>
        <v/>
      </c>
      <c r="Q4" s="116" t="str">
        <f t="shared" ref="Q4:Z5" si="1">IF(AND(Q$3&gt;=$D4,Q$3&lt;=$E4),1,"")</f>
        <v/>
      </c>
      <c r="R4" s="116" t="str">
        <f t="shared" si="1"/>
        <v/>
      </c>
      <c r="S4" s="116" t="str">
        <f t="shared" si="1"/>
        <v/>
      </c>
      <c r="T4" s="116" t="str">
        <f t="shared" si="1"/>
        <v/>
      </c>
      <c r="U4" s="116" t="str">
        <f t="shared" si="1"/>
        <v/>
      </c>
      <c r="V4" s="116" t="str">
        <f t="shared" si="1"/>
        <v/>
      </c>
      <c r="W4" s="116" t="str">
        <f t="shared" si="1"/>
        <v/>
      </c>
      <c r="X4" s="116" t="str">
        <f t="shared" si="1"/>
        <v/>
      </c>
      <c r="Y4" s="116" t="str">
        <f t="shared" si="1"/>
        <v/>
      </c>
      <c r="Z4" s="116" t="str">
        <f t="shared" si="1"/>
        <v/>
      </c>
      <c r="AA4" s="116" t="str">
        <f t="shared" ref="AA4:AJ5" si="2">IF(AND(AA$3&gt;=$D4,AA$3&lt;=$E4),1,"")</f>
        <v/>
      </c>
      <c r="AB4" s="116" t="str">
        <f t="shared" si="2"/>
        <v/>
      </c>
      <c r="AC4" s="116" t="str">
        <f t="shared" si="2"/>
        <v/>
      </c>
      <c r="AD4" s="116" t="str">
        <f t="shared" si="2"/>
        <v/>
      </c>
      <c r="AE4" s="116" t="str">
        <f t="shared" si="2"/>
        <v/>
      </c>
      <c r="AF4" s="116" t="str">
        <f t="shared" si="2"/>
        <v/>
      </c>
      <c r="AG4" s="116" t="str">
        <f t="shared" si="2"/>
        <v/>
      </c>
      <c r="AH4" s="116" t="str">
        <f t="shared" si="2"/>
        <v/>
      </c>
      <c r="AI4" s="116" t="str">
        <f t="shared" si="2"/>
        <v/>
      </c>
      <c r="AJ4" s="116" t="str">
        <f t="shared" si="2"/>
        <v/>
      </c>
      <c r="AK4" s="116" t="str">
        <f t="shared" ref="AK4:AT5" si="3">IF(AND(AK$3&gt;=$D4,AK$3&lt;=$E4),1,"")</f>
        <v/>
      </c>
      <c r="AL4" s="116" t="str">
        <f t="shared" si="3"/>
        <v/>
      </c>
      <c r="AM4" s="116" t="str">
        <f t="shared" si="3"/>
        <v/>
      </c>
      <c r="AN4" s="116" t="str">
        <f t="shared" si="3"/>
        <v/>
      </c>
      <c r="AO4" s="116" t="str">
        <f t="shared" si="3"/>
        <v/>
      </c>
      <c r="AP4" s="116" t="str">
        <f t="shared" si="3"/>
        <v/>
      </c>
      <c r="AQ4" s="116" t="str">
        <f t="shared" si="3"/>
        <v/>
      </c>
      <c r="AR4" s="116" t="str">
        <f t="shared" si="3"/>
        <v/>
      </c>
      <c r="AS4" s="116" t="str">
        <f t="shared" si="3"/>
        <v/>
      </c>
      <c r="AT4" s="116" t="str">
        <f t="shared" si="3"/>
        <v/>
      </c>
      <c r="AU4" s="116" t="str">
        <f t="shared" ref="AU4:BD5" si="4">IF(AND(AU$3&gt;=$D4,AU$3&lt;=$E4),1,"")</f>
        <v/>
      </c>
      <c r="AV4" s="116" t="str">
        <f t="shared" si="4"/>
        <v/>
      </c>
      <c r="AW4" s="116" t="str">
        <f t="shared" si="4"/>
        <v/>
      </c>
      <c r="AX4" s="116" t="str">
        <f t="shared" si="4"/>
        <v/>
      </c>
      <c r="AY4" s="116" t="str">
        <f t="shared" si="4"/>
        <v/>
      </c>
      <c r="AZ4" s="116" t="str">
        <f t="shared" si="4"/>
        <v/>
      </c>
      <c r="BA4" s="116" t="str">
        <f t="shared" si="4"/>
        <v/>
      </c>
      <c r="BB4" s="116" t="str">
        <f t="shared" si="4"/>
        <v/>
      </c>
      <c r="BC4" s="116" t="str">
        <f t="shared" si="4"/>
        <v/>
      </c>
      <c r="BD4" s="116" t="str">
        <f t="shared" si="4"/>
        <v/>
      </c>
      <c r="BE4" s="116" t="str">
        <f t="shared" ref="BE4:BN5" si="5">IF(AND(BE$3&gt;=$D4,BE$3&lt;=$E4),1,"")</f>
        <v/>
      </c>
      <c r="BF4" s="116" t="str">
        <f t="shared" si="5"/>
        <v/>
      </c>
      <c r="BG4" s="116" t="str">
        <f t="shared" si="5"/>
        <v/>
      </c>
      <c r="BH4" s="116" t="str">
        <f t="shared" si="5"/>
        <v/>
      </c>
      <c r="BI4" s="116" t="str">
        <f t="shared" si="5"/>
        <v/>
      </c>
      <c r="BJ4" s="116" t="str">
        <f t="shared" si="5"/>
        <v/>
      </c>
      <c r="BK4" s="116" t="str">
        <f t="shared" si="5"/>
        <v/>
      </c>
      <c r="BL4" s="116" t="str">
        <f t="shared" si="5"/>
        <v/>
      </c>
      <c r="BM4" s="116" t="str">
        <f t="shared" si="5"/>
        <v/>
      </c>
      <c r="BN4" s="116" t="str">
        <f t="shared" si="5"/>
        <v/>
      </c>
      <c r="BO4" s="116" t="str">
        <f t="shared" ref="BO4:BX5" si="6">IF(AND(BO$3&gt;=$D4,BO$3&lt;=$E4),1,"")</f>
        <v/>
      </c>
      <c r="BP4" s="116" t="str">
        <f t="shared" si="6"/>
        <v/>
      </c>
      <c r="BQ4" s="116" t="str">
        <f t="shared" si="6"/>
        <v/>
      </c>
      <c r="BR4" s="116" t="str">
        <f t="shared" si="6"/>
        <v/>
      </c>
      <c r="BS4" s="116" t="str">
        <f t="shared" si="6"/>
        <v/>
      </c>
      <c r="BT4" s="116" t="str">
        <f t="shared" si="6"/>
        <v/>
      </c>
      <c r="BU4" s="116" t="str">
        <f t="shared" si="6"/>
        <v/>
      </c>
      <c r="BV4" s="116" t="str">
        <f t="shared" si="6"/>
        <v/>
      </c>
      <c r="BW4" s="116" t="str">
        <f t="shared" si="6"/>
        <v/>
      </c>
      <c r="BX4" s="116" t="str">
        <f t="shared" si="6"/>
        <v/>
      </c>
      <c r="BY4" s="116" t="str">
        <f t="shared" ref="BY4:CH5" si="7">IF(AND(BY$3&gt;=$D4,BY$3&lt;=$E4),1,"")</f>
        <v/>
      </c>
      <c r="BZ4" s="116" t="str">
        <f t="shared" si="7"/>
        <v/>
      </c>
      <c r="CA4" s="116" t="str">
        <f t="shared" si="7"/>
        <v/>
      </c>
      <c r="CB4" s="116" t="str">
        <f t="shared" si="7"/>
        <v/>
      </c>
      <c r="CC4" s="116" t="str">
        <f t="shared" si="7"/>
        <v/>
      </c>
      <c r="CD4" s="116" t="str">
        <f t="shared" si="7"/>
        <v/>
      </c>
      <c r="CE4" s="116" t="str">
        <f t="shared" si="7"/>
        <v/>
      </c>
      <c r="CF4" s="116" t="str">
        <f t="shared" si="7"/>
        <v/>
      </c>
      <c r="CG4" s="116" t="str">
        <f t="shared" si="7"/>
        <v/>
      </c>
      <c r="CH4" s="116" t="str">
        <f t="shared" si="7"/>
        <v/>
      </c>
      <c r="CI4" s="116" t="str">
        <f t="shared" ref="CI4:CX5" si="8">IF(AND(CI$3&gt;=$D4,CI$3&lt;=$E4),1,"")</f>
        <v/>
      </c>
      <c r="CJ4" s="116" t="str">
        <f t="shared" si="8"/>
        <v/>
      </c>
      <c r="CK4" s="116" t="str">
        <f t="shared" si="8"/>
        <v/>
      </c>
      <c r="CL4" s="116" t="str">
        <f t="shared" si="8"/>
        <v/>
      </c>
      <c r="CM4" s="116" t="str">
        <f t="shared" si="8"/>
        <v/>
      </c>
      <c r="CN4" s="116" t="str">
        <f t="shared" si="8"/>
        <v/>
      </c>
      <c r="CO4" s="116" t="str">
        <f t="shared" si="8"/>
        <v/>
      </c>
      <c r="CP4" s="116" t="str">
        <f t="shared" si="8"/>
        <v/>
      </c>
      <c r="CQ4" s="116" t="str">
        <f t="shared" si="8"/>
        <v/>
      </c>
      <c r="CR4" s="116" t="str">
        <f t="shared" si="8"/>
        <v/>
      </c>
      <c r="CS4" s="116" t="str">
        <f t="shared" si="8"/>
        <v/>
      </c>
      <c r="CT4" s="116" t="str">
        <f t="shared" si="8"/>
        <v/>
      </c>
      <c r="CU4" s="116" t="str">
        <f t="shared" si="8"/>
        <v/>
      </c>
      <c r="CV4" s="116" t="str">
        <f t="shared" si="8"/>
        <v/>
      </c>
      <c r="CW4" s="116" t="str">
        <f t="shared" si="8"/>
        <v/>
      </c>
      <c r="CX4" s="116" t="str">
        <f t="shared" si="8"/>
        <v/>
      </c>
      <c r="CY4" s="116" t="str">
        <f t="shared" ref="CY4:DB16" si="9">IF(AND(CY$3&gt;=$D4,CY$3&lt;=$E4),1,"")</f>
        <v/>
      </c>
      <c r="CZ4" s="116" t="str">
        <f t="shared" si="9"/>
        <v/>
      </c>
      <c r="DA4" s="116" t="str">
        <f t="shared" si="9"/>
        <v/>
      </c>
      <c r="DB4" s="116" t="str">
        <f t="shared" si="9"/>
        <v/>
      </c>
    </row>
    <row r="5" spans="2:106" ht="20.25" hidden="1" customHeight="1" thickBot="1" x14ac:dyDescent="0.3">
      <c r="B5" s="119"/>
      <c r="C5" s="128" t="s">
        <v>133</v>
      </c>
      <c r="D5" s="117"/>
      <c r="E5" s="117"/>
      <c r="F5" s="125">
        <f t="shared" ref="F5:F16" si="10">NETWORKDAYS(D5,E5)</f>
        <v>0</v>
      </c>
      <c r="G5" s="229">
        <f t="shared" si="0"/>
        <v>1</v>
      </c>
      <c r="H5" s="116" t="str">
        <f t="shared" si="0"/>
        <v/>
      </c>
      <c r="I5" s="116" t="str">
        <f t="shared" si="0"/>
        <v/>
      </c>
      <c r="J5" s="116" t="str">
        <f t="shared" si="0"/>
        <v/>
      </c>
      <c r="K5" s="116" t="str">
        <f t="shared" si="0"/>
        <v/>
      </c>
      <c r="L5" s="116" t="str">
        <f t="shared" si="0"/>
        <v/>
      </c>
      <c r="M5" s="116" t="str">
        <f t="shared" si="0"/>
        <v/>
      </c>
      <c r="N5" s="116" t="str">
        <f t="shared" si="0"/>
        <v/>
      </c>
      <c r="O5" s="116" t="str">
        <f t="shared" si="0"/>
        <v/>
      </c>
      <c r="P5" s="116" t="str">
        <f t="shared" si="0"/>
        <v/>
      </c>
      <c r="Q5" s="116" t="str">
        <f t="shared" si="1"/>
        <v/>
      </c>
      <c r="R5" s="116" t="str">
        <f t="shared" si="1"/>
        <v/>
      </c>
      <c r="S5" s="116" t="str">
        <f t="shared" si="1"/>
        <v/>
      </c>
      <c r="T5" s="116" t="str">
        <f t="shared" si="1"/>
        <v/>
      </c>
      <c r="U5" s="116" t="str">
        <f t="shared" si="1"/>
        <v/>
      </c>
      <c r="V5" s="116" t="str">
        <f t="shared" si="1"/>
        <v/>
      </c>
      <c r="W5" s="116" t="str">
        <f t="shared" si="1"/>
        <v/>
      </c>
      <c r="X5" s="116" t="str">
        <f t="shared" si="1"/>
        <v/>
      </c>
      <c r="Y5" s="116" t="str">
        <f t="shared" si="1"/>
        <v/>
      </c>
      <c r="Z5" s="116" t="str">
        <f t="shared" si="1"/>
        <v/>
      </c>
      <c r="AA5" s="116" t="str">
        <f t="shared" si="2"/>
        <v/>
      </c>
      <c r="AB5" s="116" t="str">
        <f t="shared" si="2"/>
        <v/>
      </c>
      <c r="AC5" s="116" t="str">
        <f t="shared" si="2"/>
        <v/>
      </c>
      <c r="AD5" s="116" t="str">
        <f t="shared" si="2"/>
        <v/>
      </c>
      <c r="AE5" s="116" t="str">
        <f t="shared" si="2"/>
        <v/>
      </c>
      <c r="AF5" s="116" t="str">
        <f t="shared" si="2"/>
        <v/>
      </c>
      <c r="AG5" s="116" t="str">
        <f t="shared" si="2"/>
        <v/>
      </c>
      <c r="AH5" s="116" t="str">
        <f t="shared" si="2"/>
        <v/>
      </c>
      <c r="AI5" s="116" t="str">
        <f t="shared" si="2"/>
        <v/>
      </c>
      <c r="AJ5" s="116" t="str">
        <f t="shared" si="2"/>
        <v/>
      </c>
      <c r="AK5" s="116" t="str">
        <f t="shared" si="3"/>
        <v/>
      </c>
      <c r="AL5" s="116" t="str">
        <f t="shared" si="3"/>
        <v/>
      </c>
      <c r="AM5" s="116" t="str">
        <f t="shared" si="3"/>
        <v/>
      </c>
      <c r="AN5" s="116" t="str">
        <f t="shared" si="3"/>
        <v/>
      </c>
      <c r="AO5" s="116" t="str">
        <f t="shared" si="3"/>
        <v/>
      </c>
      <c r="AP5" s="116" t="str">
        <f t="shared" si="3"/>
        <v/>
      </c>
      <c r="AQ5" s="116" t="str">
        <f t="shared" si="3"/>
        <v/>
      </c>
      <c r="AR5" s="116" t="str">
        <f t="shared" si="3"/>
        <v/>
      </c>
      <c r="AS5" s="116" t="str">
        <f t="shared" si="3"/>
        <v/>
      </c>
      <c r="AT5" s="116" t="str">
        <f t="shared" si="3"/>
        <v/>
      </c>
      <c r="AU5" s="116" t="str">
        <f t="shared" si="4"/>
        <v/>
      </c>
      <c r="AV5" s="116" t="str">
        <f t="shared" si="4"/>
        <v/>
      </c>
      <c r="AW5" s="116" t="str">
        <f t="shared" si="4"/>
        <v/>
      </c>
      <c r="AX5" s="116" t="str">
        <f t="shared" si="4"/>
        <v/>
      </c>
      <c r="AY5" s="116" t="str">
        <f t="shared" si="4"/>
        <v/>
      </c>
      <c r="AZ5" s="116" t="str">
        <f t="shared" si="4"/>
        <v/>
      </c>
      <c r="BA5" s="116" t="str">
        <f t="shared" si="4"/>
        <v/>
      </c>
      <c r="BB5" s="116" t="str">
        <f t="shared" si="4"/>
        <v/>
      </c>
      <c r="BC5" s="116" t="str">
        <f t="shared" si="4"/>
        <v/>
      </c>
      <c r="BD5" s="116" t="str">
        <f t="shared" si="4"/>
        <v/>
      </c>
      <c r="BE5" s="116" t="str">
        <f t="shared" si="5"/>
        <v/>
      </c>
      <c r="BF5" s="116" t="str">
        <f t="shared" si="5"/>
        <v/>
      </c>
      <c r="BG5" s="116" t="str">
        <f t="shared" si="5"/>
        <v/>
      </c>
      <c r="BH5" s="116" t="str">
        <f t="shared" si="5"/>
        <v/>
      </c>
      <c r="BI5" s="116" t="str">
        <f t="shared" si="5"/>
        <v/>
      </c>
      <c r="BJ5" s="116" t="str">
        <f t="shared" si="5"/>
        <v/>
      </c>
      <c r="BK5" s="116" t="str">
        <f t="shared" si="5"/>
        <v/>
      </c>
      <c r="BL5" s="116" t="str">
        <f t="shared" si="5"/>
        <v/>
      </c>
      <c r="BM5" s="116" t="str">
        <f t="shared" si="5"/>
        <v/>
      </c>
      <c r="BN5" s="116" t="str">
        <f t="shared" si="5"/>
        <v/>
      </c>
      <c r="BO5" s="116" t="str">
        <f t="shared" si="6"/>
        <v/>
      </c>
      <c r="BP5" s="116" t="str">
        <f t="shared" si="6"/>
        <v/>
      </c>
      <c r="BQ5" s="116" t="str">
        <f t="shared" si="6"/>
        <v/>
      </c>
      <c r="BR5" s="116" t="str">
        <f t="shared" si="6"/>
        <v/>
      </c>
      <c r="BS5" s="116" t="str">
        <f t="shared" si="6"/>
        <v/>
      </c>
      <c r="BT5" s="116" t="str">
        <f t="shared" si="6"/>
        <v/>
      </c>
      <c r="BU5" s="116" t="str">
        <f t="shared" si="6"/>
        <v/>
      </c>
      <c r="BV5" s="116" t="str">
        <f t="shared" si="6"/>
        <v/>
      </c>
      <c r="BW5" s="116" t="str">
        <f t="shared" si="6"/>
        <v/>
      </c>
      <c r="BX5" s="116" t="str">
        <f t="shared" si="6"/>
        <v/>
      </c>
      <c r="BY5" s="116" t="str">
        <f t="shared" si="7"/>
        <v/>
      </c>
      <c r="BZ5" s="116" t="str">
        <f t="shared" si="7"/>
        <v/>
      </c>
      <c r="CA5" s="116" t="str">
        <f t="shared" si="7"/>
        <v/>
      </c>
      <c r="CB5" s="116" t="str">
        <f t="shared" si="7"/>
        <v/>
      </c>
      <c r="CC5" s="116" t="str">
        <f t="shared" si="7"/>
        <v/>
      </c>
      <c r="CD5" s="116" t="str">
        <f t="shared" si="7"/>
        <v/>
      </c>
      <c r="CE5" s="116" t="str">
        <f t="shared" si="7"/>
        <v/>
      </c>
      <c r="CF5" s="116" t="str">
        <f t="shared" si="7"/>
        <v/>
      </c>
      <c r="CG5" s="116" t="str">
        <f t="shared" si="7"/>
        <v/>
      </c>
      <c r="CH5" s="116" t="str">
        <f t="shared" si="7"/>
        <v/>
      </c>
      <c r="CI5" s="116" t="str">
        <f t="shared" si="8"/>
        <v/>
      </c>
      <c r="CJ5" s="116" t="str">
        <f t="shared" si="8"/>
        <v/>
      </c>
      <c r="CK5" s="116" t="str">
        <f t="shared" si="8"/>
        <v/>
      </c>
      <c r="CL5" s="116" t="str">
        <f t="shared" si="8"/>
        <v/>
      </c>
      <c r="CM5" s="116" t="str">
        <f t="shared" si="8"/>
        <v/>
      </c>
      <c r="CN5" s="116" t="str">
        <f t="shared" si="8"/>
        <v/>
      </c>
      <c r="CO5" s="116" t="str">
        <f t="shared" si="8"/>
        <v/>
      </c>
      <c r="CP5" s="116" t="str">
        <f t="shared" si="8"/>
        <v/>
      </c>
      <c r="CQ5" s="116" t="str">
        <f t="shared" si="8"/>
        <v/>
      </c>
      <c r="CR5" s="116" t="str">
        <f t="shared" si="8"/>
        <v/>
      </c>
      <c r="CS5" s="116" t="str">
        <f t="shared" si="8"/>
        <v/>
      </c>
      <c r="CT5" s="116" t="str">
        <f t="shared" si="8"/>
        <v/>
      </c>
      <c r="CU5" s="116" t="str">
        <f t="shared" si="8"/>
        <v/>
      </c>
      <c r="CV5" s="116" t="str">
        <f t="shared" si="8"/>
        <v/>
      </c>
      <c r="CW5" s="116" t="str">
        <f t="shared" si="8"/>
        <v/>
      </c>
      <c r="CX5" s="116" t="str">
        <f t="shared" si="8"/>
        <v/>
      </c>
      <c r="CY5" s="116" t="str">
        <f t="shared" si="9"/>
        <v/>
      </c>
      <c r="CZ5" s="116" t="str">
        <f t="shared" si="9"/>
        <v/>
      </c>
      <c r="DA5" s="116" t="str">
        <f t="shared" si="9"/>
        <v/>
      </c>
      <c r="DB5" s="116" t="str">
        <f t="shared" si="9"/>
        <v/>
      </c>
    </row>
    <row r="6" spans="2:106" ht="20.25" hidden="1" customHeight="1" thickBot="1" x14ac:dyDescent="0.3">
      <c r="B6" s="119"/>
      <c r="C6" s="116" t="s">
        <v>149</v>
      </c>
      <c r="D6" s="117"/>
      <c r="E6" s="117"/>
      <c r="F6" s="118">
        <f>NETWORKDAYS(D6,E6)</f>
        <v>0</v>
      </c>
      <c r="G6" s="229">
        <f t="shared" ref="G6:V8" si="11">IF(AND(G$3&gt;=$D6,G$3&lt;=$E6),1,"")</f>
        <v>1</v>
      </c>
      <c r="H6" s="116" t="str">
        <f t="shared" si="11"/>
        <v/>
      </c>
      <c r="I6" s="116" t="str">
        <f t="shared" si="11"/>
        <v/>
      </c>
      <c r="J6" s="116" t="str">
        <f t="shared" si="11"/>
        <v/>
      </c>
      <c r="K6" s="116" t="str">
        <f t="shared" si="11"/>
        <v/>
      </c>
      <c r="L6" s="116" t="str">
        <f t="shared" si="11"/>
        <v/>
      </c>
      <c r="M6" s="116" t="str">
        <f t="shared" si="11"/>
        <v/>
      </c>
      <c r="N6" s="116" t="str">
        <f t="shared" si="11"/>
        <v/>
      </c>
      <c r="O6" s="116" t="str">
        <f t="shared" si="11"/>
        <v/>
      </c>
      <c r="P6" s="116" t="str">
        <f t="shared" si="11"/>
        <v/>
      </c>
      <c r="Q6" s="116" t="str">
        <f t="shared" si="11"/>
        <v/>
      </c>
      <c r="R6" s="116" t="str">
        <f t="shared" si="11"/>
        <v/>
      </c>
      <c r="S6" s="116" t="str">
        <f t="shared" si="11"/>
        <v/>
      </c>
      <c r="T6" s="116" t="str">
        <f t="shared" si="11"/>
        <v/>
      </c>
      <c r="U6" s="116" t="str">
        <f t="shared" si="11"/>
        <v/>
      </c>
      <c r="V6" s="116" t="str">
        <f t="shared" si="11"/>
        <v/>
      </c>
      <c r="W6" s="116" t="str">
        <f t="shared" ref="W6:AL8" si="12">IF(AND(W$3&gt;=$D6,W$3&lt;=$E6),1,"")</f>
        <v/>
      </c>
      <c r="X6" s="116" t="str">
        <f t="shared" si="12"/>
        <v/>
      </c>
      <c r="Y6" s="116" t="str">
        <f t="shared" si="12"/>
        <v/>
      </c>
      <c r="Z6" s="116" t="str">
        <f t="shared" si="12"/>
        <v/>
      </c>
      <c r="AA6" s="116" t="str">
        <f t="shared" si="12"/>
        <v/>
      </c>
      <c r="AB6" s="116" t="str">
        <f t="shared" si="12"/>
        <v/>
      </c>
      <c r="AC6" s="116" t="str">
        <f t="shared" si="12"/>
        <v/>
      </c>
      <c r="AD6" s="116" t="str">
        <f t="shared" si="12"/>
        <v/>
      </c>
      <c r="AE6" s="116" t="str">
        <f t="shared" si="12"/>
        <v/>
      </c>
      <c r="AF6" s="116" t="str">
        <f t="shared" si="12"/>
        <v/>
      </c>
      <c r="AG6" s="116" t="str">
        <f t="shared" si="12"/>
        <v/>
      </c>
      <c r="AH6" s="116" t="str">
        <f t="shared" si="12"/>
        <v/>
      </c>
      <c r="AI6" s="116" t="str">
        <f t="shared" si="12"/>
        <v/>
      </c>
      <c r="AJ6" s="116" t="str">
        <f t="shared" si="12"/>
        <v/>
      </c>
      <c r="AK6" s="116" t="str">
        <f t="shared" si="12"/>
        <v/>
      </c>
      <c r="AL6" s="116" t="str">
        <f t="shared" si="12"/>
        <v/>
      </c>
      <c r="AM6" s="116" t="str">
        <f t="shared" ref="AM6:BB8" si="13">IF(AND(AM$3&gt;=$D6,AM$3&lt;=$E6),1,"")</f>
        <v/>
      </c>
      <c r="AN6" s="116" t="str">
        <f t="shared" si="13"/>
        <v/>
      </c>
      <c r="AO6" s="116" t="str">
        <f t="shared" si="13"/>
        <v/>
      </c>
      <c r="AP6" s="116" t="str">
        <f t="shared" si="13"/>
        <v/>
      </c>
      <c r="AQ6" s="116" t="str">
        <f t="shared" si="13"/>
        <v/>
      </c>
      <c r="AR6" s="116" t="str">
        <f t="shared" si="13"/>
        <v/>
      </c>
      <c r="AS6" s="116" t="str">
        <f t="shared" si="13"/>
        <v/>
      </c>
      <c r="AT6" s="116" t="str">
        <f t="shared" si="13"/>
        <v/>
      </c>
      <c r="AU6" s="116" t="str">
        <f t="shared" si="13"/>
        <v/>
      </c>
      <c r="AV6" s="116" t="str">
        <f t="shared" si="13"/>
        <v/>
      </c>
      <c r="AW6" s="116" t="str">
        <f t="shared" si="13"/>
        <v/>
      </c>
      <c r="AX6" s="116" t="str">
        <f t="shared" si="13"/>
        <v/>
      </c>
      <c r="AY6" s="116" t="str">
        <f t="shared" si="13"/>
        <v/>
      </c>
      <c r="AZ6" s="116" t="str">
        <f t="shared" si="13"/>
        <v/>
      </c>
      <c r="BA6" s="116" t="str">
        <f t="shared" si="13"/>
        <v/>
      </c>
      <c r="BB6" s="116" t="str">
        <f t="shared" si="13"/>
        <v/>
      </c>
      <c r="BC6" s="116" t="str">
        <f t="shared" ref="BC6:BR8" si="14">IF(AND(BC$3&gt;=$D6,BC$3&lt;=$E6),1,"")</f>
        <v/>
      </c>
      <c r="BD6" s="116" t="str">
        <f t="shared" si="14"/>
        <v/>
      </c>
      <c r="BE6" s="116" t="str">
        <f t="shared" si="14"/>
        <v/>
      </c>
      <c r="BF6" s="116" t="str">
        <f t="shared" si="14"/>
        <v/>
      </c>
      <c r="BG6" s="116" t="str">
        <f t="shared" si="14"/>
        <v/>
      </c>
      <c r="BH6" s="116" t="str">
        <f t="shared" si="14"/>
        <v/>
      </c>
      <c r="BI6" s="116" t="str">
        <f t="shared" si="14"/>
        <v/>
      </c>
      <c r="BJ6" s="116" t="str">
        <f t="shared" si="14"/>
        <v/>
      </c>
      <c r="BK6" s="116" t="str">
        <f t="shared" si="14"/>
        <v/>
      </c>
      <c r="BL6" s="116" t="str">
        <f t="shared" si="14"/>
        <v/>
      </c>
      <c r="BM6" s="116" t="str">
        <f t="shared" si="14"/>
        <v/>
      </c>
      <c r="BN6" s="116" t="str">
        <f t="shared" si="14"/>
        <v/>
      </c>
      <c r="BO6" s="116" t="str">
        <f t="shared" si="14"/>
        <v/>
      </c>
      <c r="BP6" s="116" t="str">
        <f t="shared" si="14"/>
        <v/>
      </c>
      <c r="BQ6" s="116" t="str">
        <f t="shared" si="14"/>
        <v/>
      </c>
      <c r="BR6" s="116" t="str">
        <f t="shared" si="14"/>
        <v/>
      </c>
      <c r="BS6" s="116" t="str">
        <f t="shared" ref="BS6:CH8" si="15">IF(AND(BS$3&gt;=$D6,BS$3&lt;=$E6),1,"")</f>
        <v/>
      </c>
      <c r="BT6" s="116" t="str">
        <f t="shared" si="15"/>
        <v/>
      </c>
      <c r="BU6" s="116" t="str">
        <f t="shared" si="15"/>
        <v/>
      </c>
      <c r="BV6" s="116" t="str">
        <f t="shared" si="15"/>
        <v/>
      </c>
      <c r="BW6" s="116" t="str">
        <f t="shared" si="15"/>
        <v/>
      </c>
      <c r="BX6" s="116" t="str">
        <f t="shared" si="15"/>
        <v/>
      </c>
      <c r="BY6" s="116" t="str">
        <f t="shared" si="15"/>
        <v/>
      </c>
      <c r="BZ6" s="116" t="str">
        <f t="shared" si="15"/>
        <v/>
      </c>
      <c r="CA6" s="116" t="str">
        <f t="shared" si="15"/>
        <v/>
      </c>
      <c r="CB6" s="116" t="str">
        <f t="shared" si="15"/>
        <v/>
      </c>
      <c r="CC6" s="116" t="str">
        <f t="shared" si="15"/>
        <v/>
      </c>
      <c r="CD6" s="116" t="str">
        <f t="shared" si="15"/>
        <v/>
      </c>
      <c r="CE6" s="116" t="str">
        <f t="shared" si="15"/>
        <v/>
      </c>
      <c r="CF6" s="116" t="str">
        <f t="shared" si="15"/>
        <v/>
      </c>
      <c r="CG6" s="116" t="str">
        <f t="shared" si="15"/>
        <v/>
      </c>
      <c r="CH6" s="116" t="str">
        <f t="shared" si="15"/>
        <v/>
      </c>
      <c r="CI6" s="116" t="str">
        <f t="shared" ref="CI6:CR8" si="16">IF(AND(CI$3&gt;=$D6,CI$3&lt;=$E6),1,"")</f>
        <v/>
      </c>
      <c r="CJ6" s="116" t="str">
        <f t="shared" si="16"/>
        <v/>
      </c>
      <c r="CK6" s="116" t="str">
        <f t="shared" si="16"/>
        <v/>
      </c>
      <c r="CL6" s="116" t="str">
        <f t="shared" si="16"/>
        <v/>
      </c>
      <c r="CM6" s="116" t="str">
        <f t="shared" si="16"/>
        <v/>
      </c>
      <c r="CN6" s="116" t="str">
        <f t="shared" si="16"/>
        <v/>
      </c>
      <c r="CO6" s="116" t="str">
        <f t="shared" si="16"/>
        <v/>
      </c>
      <c r="CP6" s="116" t="str">
        <f t="shared" si="16"/>
        <v/>
      </c>
      <c r="CQ6" s="116" t="str">
        <f t="shared" si="16"/>
        <v/>
      </c>
      <c r="CR6" s="116" t="str">
        <f t="shared" si="16"/>
        <v/>
      </c>
      <c r="CS6" s="116" t="str">
        <f t="shared" ref="CS6:CX14" si="17">IF(AND(CS$3&gt;=$D6,CS$3&lt;=$E6),1,"")</f>
        <v/>
      </c>
      <c r="CT6" s="116" t="str">
        <f t="shared" si="17"/>
        <v/>
      </c>
      <c r="CU6" s="116" t="str">
        <f t="shared" si="17"/>
        <v/>
      </c>
      <c r="CV6" s="116" t="str">
        <f t="shared" si="17"/>
        <v/>
      </c>
      <c r="CW6" s="116" t="str">
        <f t="shared" si="17"/>
        <v/>
      </c>
      <c r="CX6" s="116" t="str">
        <f t="shared" si="17"/>
        <v/>
      </c>
      <c r="CY6" s="116" t="str">
        <f t="shared" si="9"/>
        <v/>
      </c>
      <c r="CZ6" s="116" t="str">
        <f t="shared" si="9"/>
        <v/>
      </c>
      <c r="DA6" s="116" t="str">
        <f t="shared" si="9"/>
        <v/>
      </c>
      <c r="DB6" s="116" t="str">
        <f t="shared" si="9"/>
        <v/>
      </c>
    </row>
    <row r="7" spans="2:106" ht="20.25" hidden="1" customHeight="1" thickBot="1" x14ac:dyDescent="0.3">
      <c r="B7" s="119"/>
      <c r="C7" s="116" t="s">
        <v>150</v>
      </c>
      <c r="D7" s="117"/>
      <c r="E7" s="117"/>
      <c r="F7" s="118">
        <f>NETWORKDAYS(D7,E7)</f>
        <v>0</v>
      </c>
      <c r="G7" s="229">
        <f t="shared" si="11"/>
        <v>1</v>
      </c>
      <c r="H7" s="116" t="str">
        <f t="shared" si="11"/>
        <v/>
      </c>
      <c r="I7" s="116" t="str">
        <f t="shared" si="11"/>
        <v/>
      </c>
      <c r="J7" s="116" t="str">
        <f t="shared" si="11"/>
        <v/>
      </c>
      <c r="K7" s="116" t="str">
        <f t="shared" si="11"/>
        <v/>
      </c>
      <c r="L7" s="116" t="str">
        <f t="shared" si="11"/>
        <v/>
      </c>
      <c r="M7" s="116" t="str">
        <f t="shared" si="11"/>
        <v/>
      </c>
      <c r="N7" s="116" t="str">
        <f t="shared" si="11"/>
        <v/>
      </c>
      <c r="O7" s="116" t="str">
        <f t="shared" si="11"/>
        <v/>
      </c>
      <c r="P7" s="116" t="str">
        <f t="shared" si="11"/>
        <v/>
      </c>
      <c r="Q7" s="116" t="str">
        <f t="shared" si="11"/>
        <v/>
      </c>
      <c r="R7" s="116" t="str">
        <f t="shared" si="11"/>
        <v/>
      </c>
      <c r="S7" s="116" t="str">
        <f t="shared" si="11"/>
        <v/>
      </c>
      <c r="T7" s="116" t="str">
        <f t="shared" si="11"/>
        <v/>
      </c>
      <c r="U7" s="116" t="str">
        <f t="shared" si="11"/>
        <v/>
      </c>
      <c r="V7" s="116" t="str">
        <f t="shared" si="11"/>
        <v/>
      </c>
      <c r="W7" s="116" t="str">
        <f t="shared" si="12"/>
        <v/>
      </c>
      <c r="X7" s="116" t="str">
        <f t="shared" si="12"/>
        <v/>
      </c>
      <c r="Y7" s="116" t="str">
        <f t="shared" si="12"/>
        <v/>
      </c>
      <c r="Z7" s="116" t="str">
        <f t="shared" si="12"/>
        <v/>
      </c>
      <c r="AA7" s="116" t="str">
        <f t="shared" si="12"/>
        <v/>
      </c>
      <c r="AB7" s="116" t="str">
        <f t="shared" si="12"/>
        <v/>
      </c>
      <c r="AC7" s="116" t="str">
        <f t="shared" si="12"/>
        <v/>
      </c>
      <c r="AD7" s="116" t="str">
        <f t="shared" si="12"/>
        <v/>
      </c>
      <c r="AE7" s="116" t="str">
        <f t="shared" si="12"/>
        <v/>
      </c>
      <c r="AF7" s="116" t="str">
        <f t="shared" si="12"/>
        <v/>
      </c>
      <c r="AG7" s="116" t="str">
        <f t="shared" si="12"/>
        <v/>
      </c>
      <c r="AH7" s="116" t="str">
        <f t="shared" si="12"/>
        <v/>
      </c>
      <c r="AI7" s="116" t="str">
        <f t="shared" si="12"/>
        <v/>
      </c>
      <c r="AJ7" s="116" t="str">
        <f t="shared" si="12"/>
        <v/>
      </c>
      <c r="AK7" s="116" t="str">
        <f t="shared" si="12"/>
        <v/>
      </c>
      <c r="AL7" s="116" t="str">
        <f t="shared" si="12"/>
        <v/>
      </c>
      <c r="AM7" s="116" t="str">
        <f t="shared" si="13"/>
        <v/>
      </c>
      <c r="AN7" s="116" t="str">
        <f t="shared" si="13"/>
        <v/>
      </c>
      <c r="AO7" s="116" t="str">
        <f t="shared" si="13"/>
        <v/>
      </c>
      <c r="AP7" s="116" t="str">
        <f t="shared" si="13"/>
        <v/>
      </c>
      <c r="AQ7" s="116" t="str">
        <f t="shared" si="13"/>
        <v/>
      </c>
      <c r="AR7" s="116" t="str">
        <f t="shared" si="13"/>
        <v/>
      </c>
      <c r="AS7" s="116" t="str">
        <f t="shared" si="13"/>
        <v/>
      </c>
      <c r="AT7" s="116" t="str">
        <f t="shared" si="13"/>
        <v/>
      </c>
      <c r="AU7" s="116" t="str">
        <f t="shared" si="13"/>
        <v/>
      </c>
      <c r="AV7" s="116" t="str">
        <f t="shared" si="13"/>
        <v/>
      </c>
      <c r="AW7" s="116" t="str">
        <f t="shared" si="13"/>
        <v/>
      </c>
      <c r="AX7" s="116" t="str">
        <f t="shared" si="13"/>
        <v/>
      </c>
      <c r="AY7" s="116" t="str">
        <f t="shared" si="13"/>
        <v/>
      </c>
      <c r="AZ7" s="116" t="str">
        <f t="shared" si="13"/>
        <v/>
      </c>
      <c r="BA7" s="116" t="str">
        <f t="shared" si="13"/>
        <v/>
      </c>
      <c r="BB7" s="116" t="str">
        <f t="shared" si="13"/>
        <v/>
      </c>
      <c r="BC7" s="116" t="str">
        <f t="shared" si="14"/>
        <v/>
      </c>
      <c r="BD7" s="116" t="str">
        <f t="shared" si="14"/>
        <v/>
      </c>
      <c r="BE7" s="116" t="str">
        <f t="shared" si="14"/>
        <v/>
      </c>
      <c r="BF7" s="116" t="str">
        <f t="shared" si="14"/>
        <v/>
      </c>
      <c r="BG7" s="116" t="str">
        <f t="shared" si="14"/>
        <v/>
      </c>
      <c r="BH7" s="116" t="str">
        <f t="shared" si="14"/>
        <v/>
      </c>
      <c r="BI7" s="116" t="str">
        <f t="shared" si="14"/>
        <v/>
      </c>
      <c r="BJ7" s="116" t="str">
        <f t="shared" si="14"/>
        <v/>
      </c>
      <c r="BK7" s="116" t="str">
        <f t="shared" si="14"/>
        <v/>
      </c>
      <c r="BL7" s="116" t="str">
        <f t="shared" si="14"/>
        <v/>
      </c>
      <c r="BM7" s="116" t="str">
        <f t="shared" si="14"/>
        <v/>
      </c>
      <c r="BN7" s="116" t="str">
        <f t="shared" si="14"/>
        <v/>
      </c>
      <c r="BO7" s="116" t="str">
        <f t="shared" si="14"/>
        <v/>
      </c>
      <c r="BP7" s="116" t="str">
        <f t="shared" si="14"/>
        <v/>
      </c>
      <c r="BQ7" s="116" t="str">
        <f t="shared" si="14"/>
        <v/>
      </c>
      <c r="BR7" s="116" t="str">
        <f t="shared" si="14"/>
        <v/>
      </c>
      <c r="BS7" s="116" t="str">
        <f t="shared" si="15"/>
        <v/>
      </c>
      <c r="BT7" s="116" t="str">
        <f t="shared" si="15"/>
        <v/>
      </c>
      <c r="BU7" s="116" t="str">
        <f t="shared" si="15"/>
        <v/>
      </c>
      <c r="BV7" s="116" t="str">
        <f t="shared" si="15"/>
        <v/>
      </c>
      <c r="BW7" s="116" t="str">
        <f t="shared" si="15"/>
        <v/>
      </c>
      <c r="BX7" s="116" t="str">
        <f t="shared" si="15"/>
        <v/>
      </c>
      <c r="BY7" s="116" t="str">
        <f t="shared" si="15"/>
        <v/>
      </c>
      <c r="BZ7" s="116" t="str">
        <f t="shared" si="15"/>
        <v/>
      </c>
      <c r="CA7" s="116" t="str">
        <f t="shared" si="15"/>
        <v/>
      </c>
      <c r="CB7" s="116" t="str">
        <f t="shared" si="15"/>
        <v/>
      </c>
      <c r="CC7" s="116" t="str">
        <f t="shared" si="15"/>
        <v/>
      </c>
      <c r="CD7" s="116" t="str">
        <f t="shared" si="15"/>
        <v/>
      </c>
      <c r="CE7" s="116" t="str">
        <f t="shared" si="15"/>
        <v/>
      </c>
      <c r="CF7" s="116" t="str">
        <f t="shared" si="15"/>
        <v/>
      </c>
      <c r="CG7" s="116" t="str">
        <f t="shared" si="15"/>
        <v/>
      </c>
      <c r="CH7" s="116" t="str">
        <f t="shared" si="15"/>
        <v/>
      </c>
      <c r="CI7" s="116" t="str">
        <f t="shared" si="16"/>
        <v/>
      </c>
      <c r="CJ7" s="116" t="str">
        <f t="shared" si="16"/>
        <v/>
      </c>
      <c r="CK7" s="116" t="str">
        <f t="shared" si="16"/>
        <v/>
      </c>
      <c r="CL7" s="116" t="str">
        <f t="shared" si="16"/>
        <v/>
      </c>
      <c r="CM7" s="116" t="str">
        <f t="shared" si="16"/>
        <v/>
      </c>
      <c r="CN7" s="116" t="str">
        <f t="shared" si="16"/>
        <v/>
      </c>
      <c r="CO7" s="116" t="str">
        <f t="shared" si="16"/>
        <v/>
      </c>
      <c r="CP7" s="116" t="str">
        <f t="shared" si="16"/>
        <v/>
      </c>
      <c r="CQ7" s="116" t="str">
        <f t="shared" si="16"/>
        <v/>
      </c>
      <c r="CR7" s="116" t="str">
        <f t="shared" si="16"/>
        <v/>
      </c>
      <c r="CS7" s="116" t="str">
        <f t="shared" si="17"/>
        <v/>
      </c>
      <c r="CT7" s="116" t="str">
        <f t="shared" si="17"/>
        <v/>
      </c>
      <c r="CU7" s="116" t="str">
        <f t="shared" si="17"/>
        <v/>
      </c>
      <c r="CV7" s="116" t="str">
        <f t="shared" si="17"/>
        <v/>
      </c>
      <c r="CW7" s="116" t="str">
        <f t="shared" si="17"/>
        <v/>
      </c>
      <c r="CX7" s="116" t="str">
        <f t="shared" si="17"/>
        <v/>
      </c>
      <c r="CY7" s="116" t="str">
        <f t="shared" si="9"/>
        <v/>
      </c>
      <c r="CZ7" s="116" t="str">
        <f t="shared" si="9"/>
        <v/>
      </c>
      <c r="DA7" s="116" t="str">
        <f t="shared" si="9"/>
        <v/>
      </c>
      <c r="DB7" s="116" t="str">
        <f t="shared" si="9"/>
        <v/>
      </c>
    </row>
    <row r="8" spans="2:106" ht="20.25" customHeight="1" thickBot="1" x14ac:dyDescent="0.3">
      <c r="B8" s="119"/>
      <c r="C8" s="116" t="s">
        <v>134</v>
      </c>
      <c r="D8" s="117"/>
      <c r="E8" s="117"/>
      <c r="F8" s="118">
        <f>NETWORKDAYS(D8,E8)</f>
        <v>0</v>
      </c>
      <c r="G8" s="229">
        <f t="shared" si="11"/>
        <v>1</v>
      </c>
      <c r="H8" s="116" t="str">
        <f t="shared" si="11"/>
        <v/>
      </c>
      <c r="I8" s="116" t="str">
        <f t="shared" si="11"/>
        <v/>
      </c>
      <c r="J8" s="116" t="str">
        <f t="shared" si="11"/>
        <v/>
      </c>
      <c r="K8" s="116" t="str">
        <f t="shared" si="11"/>
        <v/>
      </c>
      <c r="L8" s="116" t="str">
        <f t="shared" si="11"/>
        <v/>
      </c>
      <c r="M8" s="116" t="str">
        <f t="shared" si="11"/>
        <v/>
      </c>
      <c r="N8" s="116" t="str">
        <f t="shared" si="11"/>
        <v/>
      </c>
      <c r="O8" s="116" t="str">
        <f t="shared" si="11"/>
        <v/>
      </c>
      <c r="P8" s="116" t="str">
        <f t="shared" si="11"/>
        <v/>
      </c>
      <c r="Q8" s="116" t="str">
        <f t="shared" si="11"/>
        <v/>
      </c>
      <c r="R8" s="116" t="str">
        <f t="shared" si="11"/>
        <v/>
      </c>
      <c r="S8" s="116" t="str">
        <f t="shared" si="11"/>
        <v/>
      </c>
      <c r="T8" s="116" t="str">
        <f t="shared" si="11"/>
        <v/>
      </c>
      <c r="U8" s="116" t="str">
        <f t="shared" si="11"/>
        <v/>
      </c>
      <c r="V8" s="116" t="str">
        <f t="shared" si="11"/>
        <v/>
      </c>
      <c r="W8" s="116" t="str">
        <f t="shared" si="12"/>
        <v/>
      </c>
      <c r="X8" s="116" t="str">
        <f t="shared" si="12"/>
        <v/>
      </c>
      <c r="Y8" s="116" t="str">
        <f t="shared" si="12"/>
        <v/>
      </c>
      <c r="Z8" s="116" t="str">
        <f t="shared" si="12"/>
        <v/>
      </c>
      <c r="AA8" s="116" t="str">
        <f t="shared" si="12"/>
        <v/>
      </c>
      <c r="AB8" s="116" t="str">
        <f t="shared" si="12"/>
        <v/>
      </c>
      <c r="AC8" s="116" t="str">
        <f t="shared" si="12"/>
        <v/>
      </c>
      <c r="AD8" s="116" t="str">
        <f t="shared" si="12"/>
        <v/>
      </c>
      <c r="AE8" s="116" t="str">
        <f t="shared" si="12"/>
        <v/>
      </c>
      <c r="AF8" s="116" t="str">
        <f t="shared" si="12"/>
        <v/>
      </c>
      <c r="AG8" s="116" t="str">
        <f t="shared" si="12"/>
        <v/>
      </c>
      <c r="AH8" s="116" t="str">
        <f t="shared" si="12"/>
        <v/>
      </c>
      <c r="AI8" s="116" t="str">
        <f t="shared" si="12"/>
        <v/>
      </c>
      <c r="AJ8" s="116" t="str">
        <f t="shared" si="12"/>
        <v/>
      </c>
      <c r="AK8" s="116" t="str">
        <f t="shared" si="12"/>
        <v/>
      </c>
      <c r="AL8" s="116" t="str">
        <f t="shared" si="12"/>
        <v/>
      </c>
      <c r="AM8" s="116" t="str">
        <f t="shared" si="13"/>
        <v/>
      </c>
      <c r="AN8" s="116" t="str">
        <f t="shared" si="13"/>
        <v/>
      </c>
      <c r="AO8" s="116" t="str">
        <f t="shared" si="13"/>
        <v/>
      </c>
      <c r="AP8" s="116" t="str">
        <f t="shared" si="13"/>
        <v/>
      </c>
      <c r="AQ8" s="116" t="str">
        <f t="shared" si="13"/>
        <v/>
      </c>
      <c r="AR8" s="116" t="str">
        <f t="shared" si="13"/>
        <v/>
      </c>
      <c r="AS8" s="116" t="str">
        <f t="shared" si="13"/>
        <v/>
      </c>
      <c r="AT8" s="116" t="str">
        <f t="shared" si="13"/>
        <v/>
      </c>
      <c r="AU8" s="116" t="str">
        <f t="shared" si="13"/>
        <v/>
      </c>
      <c r="AV8" s="116" t="str">
        <f t="shared" si="13"/>
        <v/>
      </c>
      <c r="AW8" s="116" t="str">
        <f t="shared" si="13"/>
        <v/>
      </c>
      <c r="AX8" s="116" t="str">
        <f t="shared" si="13"/>
        <v/>
      </c>
      <c r="AY8" s="116" t="str">
        <f t="shared" si="13"/>
        <v/>
      </c>
      <c r="AZ8" s="116" t="str">
        <f t="shared" si="13"/>
        <v/>
      </c>
      <c r="BA8" s="116" t="str">
        <f t="shared" si="13"/>
        <v/>
      </c>
      <c r="BB8" s="116" t="str">
        <f t="shared" si="13"/>
        <v/>
      </c>
      <c r="BC8" s="116" t="str">
        <f t="shared" si="14"/>
        <v/>
      </c>
      <c r="BD8" s="116" t="str">
        <f t="shared" si="14"/>
        <v/>
      </c>
      <c r="BE8" s="116" t="str">
        <f t="shared" si="14"/>
        <v/>
      </c>
      <c r="BF8" s="116" t="str">
        <f t="shared" si="14"/>
        <v/>
      </c>
      <c r="BG8" s="116" t="str">
        <f t="shared" si="14"/>
        <v/>
      </c>
      <c r="BH8" s="116" t="str">
        <f t="shared" si="14"/>
        <v/>
      </c>
      <c r="BI8" s="116" t="str">
        <f t="shared" si="14"/>
        <v/>
      </c>
      <c r="BJ8" s="116" t="str">
        <f t="shared" si="14"/>
        <v/>
      </c>
      <c r="BK8" s="116" t="str">
        <f t="shared" si="14"/>
        <v/>
      </c>
      <c r="BL8" s="116" t="str">
        <f t="shared" si="14"/>
        <v/>
      </c>
      <c r="BM8" s="116" t="str">
        <f t="shared" si="14"/>
        <v/>
      </c>
      <c r="BN8" s="116" t="str">
        <f t="shared" si="14"/>
        <v/>
      </c>
      <c r="BO8" s="116" t="str">
        <f t="shared" si="14"/>
        <v/>
      </c>
      <c r="BP8" s="116" t="str">
        <f t="shared" si="14"/>
        <v/>
      </c>
      <c r="BQ8" s="116" t="str">
        <f t="shared" si="14"/>
        <v/>
      </c>
      <c r="BR8" s="116" t="str">
        <f t="shared" si="14"/>
        <v/>
      </c>
      <c r="BS8" s="116" t="str">
        <f t="shared" si="15"/>
        <v/>
      </c>
      <c r="BT8" s="116" t="str">
        <f t="shared" si="15"/>
        <v/>
      </c>
      <c r="BU8" s="116" t="str">
        <f t="shared" si="15"/>
        <v/>
      </c>
      <c r="BV8" s="116" t="str">
        <f t="shared" si="15"/>
        <v/>
      </c>
      <c r="BW8" s="116" t="str">
        <f t="shared" si="15"/>
        <v/>
      </c>
      <c r="BX8" s="116" t="str">
        <f t="shared" si="15"/>
        <v/>
      </c>
      <c r="BY8" s="116" t="str">
        <f t="shared" si="15"/>
        <v/>
      </c>
      <c r="BZ8" s="116" t="str">
        <f t="shared" si="15"/>
        <v/>
      </c>
      <c r="CA8" s="116" t="str">
        <f t="shared" si="15"/>
        <v/>
      </c>
      <c r="CB8" s="116" t="str">
        <f t="shared" si="15"/>
        <v/>
      </c>
      <c r="CC8" s="116" t="str">
        <f t="shared" si="15"/>
        <v/>
      </c>
      <c r="CD8" s="116" t="str">
        <f t="shared" si="15"/>
        <v/>
      </c>
      <c r="CE8" s="116" t="str">
        <f t="shared" si="15"/>
        <v/>
      </c>
      <c r="CF8" s="116" t="str">
        <f t="shared" si="15"/>
        <v/>
      </c>
      <c r="CG8" s="116" t="str">
        <f t="shared" si="15"/>
        <v/>
      </c>
      <c r="CH8" s="116" t="str">
        <f t="shared" si="15"/>
        <v/>
      </c>
      <c r="CI8" s="116" t="str">
        <f t="shared" si="16"/>
        <v/>
      </c>
      <c r="CJ8" s="116" t="str">
        <f t="shared" si="16"/>
        <v/>
      </c>
      <c r="CK8" s="116" t="str">
        <f t="shared" si="16"/>
        <v/>
      </c>
      <c r="CL8" s="116" t="str">
        <f t="shared" si="16"/>
        <v/>
      </c>
      <c r="CM8" s="116" t="str">
        <f t="shared" si="16"/>
        <v/>
      </c>
      <c r="CN8" s="116" t="str">
        <f t="shared" si="16"/>
        <v/>
      </c>
      <c r="CO8" s="116" t="str">
        <f t="shared" si="16"/>
        <v/>
      </c>
      <c r="CP8" s="116" t="str">
        <f t="shared" si="16"/>
        <v/>
      </c>
      <c r="CQ8" s="116" t="str">
        <f t="shared" si="16"/>
        <v/>
      </c>
      <c r="CR8" s="116" t="str">
        <f t="shared" si="16"/>
        <v/>
      </c>
      <c r="CS8" s="116" t="str">
        <f t="shared" si="17"/>
        <v/>
      </c>
      <c r="CT8" s="116" t="str">
        <f t="shared" si="17"/>
        <v/>
      </c>
      <c r="CU8" s="116" t="str">
        <f t="shared" si="17"/>
        <v/>
      </c>
      <c r="CV8" s="116" t="str">
        <f t="shared" si="17"/>
        <v/>
      </c>
      <c r="CW8" s="116" t="str">
        <f t="shared" si="17"/>
        <v/>
      </c>
      <c r="CX8" s="116" t="str">
        <f t="shared" si="17"/>
        <v/>
      </c>
      <c r="CY8" s="116" t="str">
        <f t="shared" si="9"/>
        <v/>
      </c>
      <c r="CZ8" s="116" t="str">
        <f t="shared" si="9"/>
        <v/>
      </c>
      <c r="DA8" s="116" t="str">
        <f t="shared" si="9"/>
        <v/>
      </c>
      <c r="DB8" s="116" t="str">
        <f t="shared" si="9"/>
        <v/>
      </c>
    </row>
    <row r="9" spans="2:106" ht="20.25" customHeight="1" thickBot="1" x14ac:dyDescent="0.3">
      <c r="B9" s="119"/>
      <c r="C9" s="116" t="s">
        <v>128</v>
      </c>
      <c r="D9" s="117"/>
      <c r="E9" s="117"/>
      <c r="F9" s="118">
        <f t="shared" si="10"/>
        <v>0</v>
      </c>
      <c r="G9" s="229">
        <f t="shared" ref="G9:P16" si="18">IF(AND(G$3&gt;=$D9,G$3&lt;=$E9),1,"")</f>
        <v>1</v>
      </c>
      <c r="H9" s="116" t="str">
        <f t="shared" si="18"/>
        <v/>
      </c>
      <c r="I9" s="116" t="str">
        <f t="shared" si="18"/>
        <v/>
      </c>
      <c r="J9" s="116" t="str">
        <f t="shared" si="18"/>
        <v/>
      </c>
      <c r="K9" s="116" t="str">
        <f t="shared" si="18"/>
        <v/>
      </c>
      <c r="L9" s="116" t="str">
        <f t="shared" si="18"/>
        <v/>
      </c>
      <c r="M9" s="116" t="str">
        <f t="shared" si="18"/>
        <v/>
      </c>
      <c r="N9" s="116" t="str">
        <f t="shared" si="18"/>
        <v/>
      </c>
      <c r="O9" s="116" t="str">
        <f t="shared" si="18"/>
        <v/>
      </c>
      <c r="P9" s="116" t="str">
        <f t="shared" si="18"/>
        <v/>
      </c>
      <c r="Q9" s="116" t="str">
        <f t="shared" ref="Q9:Z16" si="19">IF(AND(Q$3&gt;=$D9,Q$3&lt;=$E9),1,"")</f>
        <v/>
      </c>
      <c r="R9" s="116" t="str">
        <f t="shared" si="19"/>
        <v/>
      </c>
      <c r="S9" s="116" t="str">
        <f t="shared" si="19"/>
        <v/>
      </c>
      <c r="T9" s="116" t="str">
        <f t="shared" si="19"/>
        <v/>
      </c>
      <c r="U9" s="116" t="str">
        <f t="shared" si="19"/>
        <v/>
      </c>
      <c r="V9" s="116" t="str">
        <f t="shared" si="19"/>
        <v/>
      </c>
      <c r="W9" s="116" t="str">
        <f t="shared" si="19"/>
        <v/>
      </c>
      <c r="X9" s="116" t="str">
        <f t="shared" si="19"/>
        <v/>
      </c>
      <c r="Y9" s="116" t="str">
        <f t="shared" si="19"/>
        <v/>
      </c>
      <c r="Z9" s="116" t="str">
        <f t="shared" si="19"/>
        <v/>
      </c>
      <c r="AA9" s="116" t="str">
        <f t="shared" ref="AA9:AJ16" si="20">IF(AND(AA$3&gt;=$D9,AA$3&lt;=$E9),1,"")</f>
        <v/>
      </c>
      <c r="AB9" s="116" t="str">
        <f t="shared" si="20"/>
        <v/>
      </c>
      <c r="AC9" s="116" t="str">
        <f t="shared" si="20"/>
        <v/>
      </c>
      <c r="AD9" s="116" t="str">
        <f t="shared" si="20"/>
        <v/>
      </c>
      <c r="AE9" s="116" t="str">
        <f t="shared" si="20"/>
        <v/>
      </c>
      <c r="AF9" s="116" t="str">
        <f t="shared" si="20"/>
        <v/>
      </c>
      <c r="AG9" s="116" t="str">
        <f t="shared" si="20"/>
        <v/>
      </c>
      <c r="AH9" s="116" t="str">
        <f t="shared" si="20"/>
        <v/>
      </c>
      <c r="AI9" s="116" t="str">
        <f t="shared" si="20"/>
        <v/>
      </c>
      <c r="AJ9" s="116" t="str">
        <f t="shared" si="20"/>
        <v/>
      </c>
      <c r="AK9" s="116" t="str">
        <f t="shared" ref="AK9:AT16" si="21">IF(AND(AK$3&gt;=$D9,AK$3&lt;=$E9),1,"")</f>
        <v/>
      </c>
      <c r="AL9" s="116" t="str">
        <f t="shared" si="21"/>
        <v/>
      </c>
      <c r="AM9" s="116" t="str">
        <f t="shared" si="21"/>
        <v/>
      </c>
      <c r="AN9" s="116" t="str">
        <f t="shared" si="21"/>
        <v/>
      </c>
      <c r="AO9" s="116" t="str">
        <f t="shared" si="21"/>
        <v/>
      </c>
      <c r="AP9" s="116" t="str">
        <f t="shared" si="21"/>
        <v/>
      </c>
      <c r="AQ9" s="116" t="str">
        <f t="shared" si="21"/>
        <v/>
      </c>
      <c r="AR9" s="116" t="str">
        <f t="shared" si="21"/>
        <v/>
      </c>
      <c r="AS9" s="116" t="str">
        <f t="shared" si="21"/>
        <v/>
      </c>
      <c r="AT9" s="116" t="str">
        <f t="shared" si="21"/>
        <v/>
      </c>
      <c r="AU9" s="116" t="str">
        <f t="shared" ref="AU9:BD16" si="22">IF(AND(AU$3&gt;=$D9,AU$3&lt;=$E9),1,"")</f>
        <v/>
      </c>
      <c r="AV9" s="116" t="str">
        <f t="shared" si="22"/>
        <v/>
      </c>
      <c r="AW9" s="116" t="str">
        <f t="shared" si="22"/>
        <v/>
      </c>
      <c r="AX9" s="116" t="str">
        <f t="shared" si="22"/>
        <v/>
      </c>
      <c r="AY9" s="116" t="str">
        <f t="shared" si="22"/>
        <v/>
      </c>
      <c r="AZ9" s="116" t="str">
        <f t="shared" si="22"/>
        <v/>
      </c>
      <c r="BA9" s="116" t="str">
        <f t="shared" si="22"/>
        <v/>
      </c>
      <c r="BB9" s="116" t="str">
        <f t="shared" si="22"/>
        <v/>
      </c>
      <c r="BC9" s="116" t="str">
        <f t="shared" si="22"/>
        <v/>
      </c>
      <c r="BD9" s="116" t="str">
        <f t="shared" si="22"/>
        <v/>
      </c>
      <c r="BE9" s="116" t="str">
        <f t="shared" ref="BE9:BN16" si="23">IF(AND(BE$3&gt;=$D9,BE$3&lt;=$E9),1,"")</f>
        <v/>
      </c>
      <c r="BF9" s="116" t="str">
        <f t="shared" si="23"/>
        <v/>
      </c>
      <c r="BG9" s="116" t="str">
        <f t="shared" si="23"/>
        <v/>
      </c>
      <c r="BH9" s="116" t="str">
        <f t="shared" si="23"/>
        <v/>
      </c>
      <c r="BI9" s="116" t="str">
        <f t="shared" si="23"/>
        <v/>
      </c>
      <c r="BJ9" s="116" t="str">
        <f t="shared" si="23"/>
        <v/>
      </c>
      <c r="BK9" s="116" t="str">
        <f t="shared" si="23"/>
        <v/>
      </c>
      <c r="BL9" s="116" t="str">
        <f t="shared" si="23"/>
        <v/>
      </c>
      <c r="BM9" s="116" t="str">
        <f t="shared" si="23"/>
        <v/>
      </c>
      <c r="BN9" s="116" t="str">
        <f t="shared" si="23"/>
        <v/>
      </c>
      <c r="BO9" s="116" t="str">
        <f t="shared" ref="BO9:BX16" si="24">IF(AND(BO$3&gt;=$D9,BO$3&lt;=$E9),1,"")</f>
        <v/>
      </c>
      <c r="BP9" s="116" t="str">
        <f t="shared" si="24"/>
        <v/>
      </c>
      <c r="BQ9" s="116" t="str">
        <f t="shared" si="24"/>
        <v/>
      </c>
      <c r="BR9" s="116" t="str">
        <f t="shared" si="24"/>
        <v/>
      </c>
      <c r="BS9" s="116" t="str">
        <f t="shared" si="24"/>
        <v/>
      </c>
      <c r="BT9" s="116" t="str">
        <f t="shared" si="24"/>
        <v/>
      </c>
      <c r="BU9" s="116" t="str">
        <f t="shared" si="24"/>
        <v/>
      </c>
      <c r="BV9" s="116" t="str">
        <f t="shared" si="24"/>
        <v/>
      </c>
      <c r="BW9" s="116" t="str">
        <f t="shared" si="24"/>
        <v/>
      </c>
      <c r="BX9" s="116" t="str">
        <f t="shared" si="24"/>
        <v/>
      </c>
      <c r="BY9" s="116" t="str">
        <f t="shared" ref="BY9:CH16" si="25">IF(AND(BY$3&gt;=$D9,BY$3&lt;=$E9),1,"")</f>
        <v/>
      </c>
      <c r="BZ9" s="116" t="str">
        <f t="shared" si="25"/>
        <v/>
      </c>
      <c r="CA9" s="116" t="str">
        <f t="shared" si="25"/>
        <v/>
      </c>
      <c r="CB9" s="116" t="str">
        <f t="shared" si="25"/>
        <v/>
      </c>
      <c r="CC9" s="116" t="str">
        <f t="shared" si="25"/>
        <v/>
      </c>
      <c r="CD9" s="116" t="str">
        <f t="shared" si="25"/>
        <v/>
      </c>
      <c r="CE9" s="116" t="str">
        <f t="shared" si="25"/>
        <v/>
      </c>
      <c r="CF9" s="116" t="str">
        <f t="shared" si="25"/>
        <v/>
      </c>
      <c r="CG9" s="116" t="str">
        <f t="shared" si="25"/>
        <v/>
      </c>
      <c r="CH9" s="116" t="str">
        <f t="shared" si="25"/>
        <v/>
      </c>
      <c r="CI9" s="116" t="str">
        <f t="shared" ref="CI9:CX16" si="26">IF(AND(CI$3&gt;=$D9,CI$3&lt;=$E9),1,"")</f>
        <v/>
      </c>
      <c r="CJ9" s="116" t="str">
        <f t="shared" si="26"/>
        <v/>
      </c>
      <c r="CK9" s="116" t="str">
        <f t="shared" si="26"/>
        <v/>
      </c>
      <c r="CL9" s="116" t="str">
        <f t="shared" si="26"/>
        <v/>
      </c>
      <c r="CM9" s="116" t="str">
        <f t="shared" si="26"/>
        <v/>
      </c>
      <c r="CN9" s="116" t="str">
        <f t="shared" si="26"/>
        <v/>
      </c>
      <c r="CO9" s="116" t="str">
        <f t="shared" si="26"/>
        <v/>
      </c>
      <c r="CP9" s="116" t="str">
        <f t="shared" si="26"/>
        <v/>
      </c>
      <c r="CQ9" s="116" t="str">
        <f t="shared" si="26"/>
        <v/>
      </c>
      <c r="CR9" s="116" t="str">
        <f t="shared" si="26"/>
        <v/>
      </c>
      <c r="CS9" s="116" t="str">
        <f t="shared" si="17"/>
        <v/>
      </c>
      <c r="CT9" s="116" t="str">
        <f t="shared" si="17"/>
        <v/>
      </c>
      <c r="CU9" s="116" t="str">
        <f t="shared" si="17"/>
        <v/>
      </c>
      <c r="CV9" s="116" t="str">
        <f t="shared" si="17"/>
        <v/>
      </c>
      <c r="CW9" s="116" t="str">
        <f t="shared" si="17"/>
        <v/>
      </c>
      <c r="CX9" s="116" t="str">
        <f t="shared" si="17"/>
        <v/>
      </c>
      <c r="CY9" s="116" t="str">
        <f t="shared" si="9"/>
        <v/>
      </c>
      <c r="CZ9" s="116" t="str">
        <f t="shared" si="9"/>
        <v/>
      </c>
      <c r="DA9" s="116" t="str">
        <f t="shared" si="9"/>
        <v/>
      </c>
      <c r="DB9" s="116" t="str">
        <f t="shared" si="9"/>
        <v/>
      </c>
    </row>
    <row r="10" spans="2:106" ht="20.25" customHeight="1" thickBot="1" x14ac:dyDescent="0.3">
      <c r="B10" s="119"/>
      <c r="C10" s="116" t="s">
        <v>116</v>
      </c>
      <c r="D10" s="117"/>
      <c r="E10" s="117"/>
      <c r="F10" s="118">
        <f t="shared" si="10"/>
        <v>0</v>
      </c>
      <c r="G10" s="229">
        <f t="shared" si="18"/>
        <v>1</v>
      </c>
      <c r="H10" s="116" t="str">
        <f t="shared" si="18"/>
        <v/>
      </c>
      <c r="I10" s="116" t="str">
        <f t="shared" si="18"/>
        <v/>
      </c>
      <c r="J10" s="116" t="str">
        <f t="shared" si="18"/>
        <v/>
      </c>
      <c r="K10" s="116" t="str">
        <f t="shared" si="18"/>
        <v/>
      </c>
      <c r="L10" s="116" t="str">
        <f t="shared" si="18"/>
        <v/>
      </c>
      <c r="M10" s="116" t="str">
        <f t="shared" si="18"/>
        <v/>
      </c>
      <c r="N10" s="116" t="str">
        <f t="shared" si="18"/>
        <v/>
      </c>
      <c r="O10" s="116" t="str">
        <f t="shared" si="18"/>
        <v/>
      </c>
      <c r="P10" s="116" t="str">
        <f t="shared" si="18"/>
        <v/>
      </c>
      <c r="Q10" s="116" t="str">
        <f t="shared" si="19"/>
        <v/>
      </c>
      <c r="R10" s="116" t="str">
        <f t="shared" si="19"/>
        <v/>
      </c>
      <c r="S10" s="116" t="str">
        <f t="shared" si="19"/>
        <v/>
      </c>
      <c r="T10" s="116" t="str">
        <f t="shared" si="19"/>
        <v/>
      </c>
      <c r="U10" s="116" t="str">
        <f t="shared" si="19"/>
        <v/>
      </c>
      <c r="V10" s="116" t="str">
        <f t="shared" si="19"/>
        <v/>
      </c>
      <c r="W10" s="116" t="str">
        <f t="shared" si="19"/>
        <v/>
      </c>
      <c r="X10" s="116" t="str">
        <f t="shared" si="19"/>
        <v/>
      </c>
      <c r="Y10" s="116" t="str">
        <f t="shared" si="19"/>
        <v/>
      </c>
      <c r="Z10" s="116" t="str">
        <f t="shared" si="19"/>
        <v/>
      </c>
      <c r="AA10" s="116" t="str">
        <f t="shared" si="20"/>
        <v/>
      </c>
      <c r="AB10" s="116" t="str">
        <f t="shared" si="20"/>
        <v/>
      </c>
      <c r="AC10" s="116" t="str">
        <f t="shared" si="20"/>
        <v/>
      </c>
      <c r="AD10" s="116" t="str">
        <f t="shared" si="20"/>
        <v/>
      </c>
      <c r="AE10" s="116" t="str">
        <f t="shared" si="20"/>
        <v/>
      </c>
      <c r="AF10" s="116" t="str">
        <f t="shared" si="20"/>
        <v/>
      </c>
      <c r="AG10" s="116" t="str">
        <f t="shared" si="20"/>
        <v/>
      </c>
      <c r="AH10" s="116" t="str">
        <f t="shared" si="20"/>
        <v/>
      </c>
      <c r="AI10" s="116" t="str">
        <f t="shared" si="20"/>
        <v/>
      </c>
      <c r="AJ10" s="116" t="str">
        <f t="shared" si="20"/>
        <v/>
      </c>
      <c r="AK10" s="116" t="str">
        <f t="shared" si="21"/>
        <v/>
      </c>
      <c r="AL10" s="116" t="str">
        <f t="shared" si="21"/>
        <v/>
      </c>
      <c r="AM10" s="116" t="str">
        <f t="shared" si="21"/>
        <v/>
      </c>
      <c r="AN10" s="116" t="str">
        <f t="shared" si="21"/>
        <v/>
      </c>
      <c r="AO10" s="116" t="str">
        <f t="shared" si="21"/>
        <v/>
      </c>
      <c r="AP10" s="116" t="str">
        <f t="shared" si="21"/>
        <v/>
      </c>
      <c r="AQ10" s="116" t="str">
        <f t="shared" si="21"/>
        <v/>
      </c>
      <c r="AR10" s="116" t="str">
        <f t="shared" si="21"/>
        <v/>
      </c>
      <c r="AS10" s="116" t="str">
        <f t="shared" si="21"/>
        <v/>
      </c>
      <c r="AT10" s="116" t="str">
        <f t="shared" si="21"/>
        <v/>
      </c>
      <c r="AU10" s="116" t="str">
        <f t="shared" si="22"/>
        <v/>
      </c>
      <c r="AV10" s="116" t="str">
        <f t="shared" si="22"/>
        <v/>
      </c>
      <c r="AW10" s="116" t="str">
        <f t="shared" si="22"/>
        <v/>
      </c>
      <c r="AX10" s="116" t="str">
        <f t="shared" si="22"/>
        <v/>
      </c>
      <c r="AY10" s="116" t="str">
        <f t="shared" si="22"/>
        <v/>
      </c>
      <c r="AZ10" s="116" t="str">
        <f t="shared" si="22"/>
        <v/>
      </c>
      <c r="BA10" s="116" t="str">
        <f t="shared" si="22"/>
        <v/>
      </c>
      <c r="BB10" s="116" t="str">
        <f t="shared" si="22"/>
        <v/>
      </c>
      <c r="BC10" s="116" t="str">
        <f t="shared" si="22"/>
        <v/>
      </c>
      <c r="BD10" s="116" t="str">
        <f t="shared" si="22"/>
        <v/>
      </c>
      <c r="BE10" s="116" t="str">
        <f t="shared" si="23"/>
        <v/>
      </c>
      <c r="BF10" s="116" t="str">
        <f t="shared" si="23"/>
        <v/>
      </c>
      <c r="BG10" s="116" t="str">
        <f t="shared" si="23"/>
        <v/>
      </c>
      <c r="BH10" s="116" t="str">
        <f t="shared" si="23"/>
        <v/>
      </c>
      <c r="BI10" s="116" t="str">
        <f t="shared" si="23"/>
        <v/>
      </c>
      <c r="BJ10" s="116" t="str">
        <f t="shared" si="23"/>
        <v/>
      </c>
      <c r="BK10" s="116" t="str">
        <f t="shared" si="23"/>
        <v/>
      </c>
      <c r="BL10" s="116" t="str">
        <f t="shared" si="23"/>
        <v/>
      </c>
      <c r="BM10" s="116" t="str">
        <f t="shared" si="23"/>
        <v/>
      </c>
      <c r="BN10" s="116" t="str">
        <f t="shared" si="23"/>
        <v/>
      </c>
      <c r="BO10" s="116" t="str">
        <f t="shared" si="24"/>
        <v/>
      </c>
      <c r="BP10" s="116" t="str">
        <f t="shared" si="24"/>
        <v/>
      </c>
      <c r="BQ10" s="116" t="str">
        <f t="shared" si="24"/>
        <v/>
      </c>
      <c r="BR10" s="116" t="str">
        <f t="shared" si="24"/>
        <v/>
      </c>
      <c r="BS10" s="116" t="str">
        <f t="shared" si="24"/>
        <v/>
      </c>
      <c r="BT10" s="116" t="str">
        <f t="shared" si="24"/>
        <v/>
      </c>
      <c r="BU10" s="116" t="str">
        <f t="shared" si="24"/>
        <v/>
      </c>
      <c r="BV10" s="116" t="str">
        <f t="shared" si="24"/>
        <v/>
      </c>
      <c r="BW10" s="116" t="str">
        <f t="shared" si="24"/>
        <v/>
      </c>
      <c r="BX10" s="116" t="str">
        <f t="shared" si="24"/>
        <v/>
      </c>
      <c r="BY10" s="116" t="str">
        <f t="shared" si="25"/>
        <v/>
      </c>
      <c r="BZ10" s="116" t="str">
        <f t="shared" si="25"/>
        <v/>
      </c>
      <c r="CA10" s="116" t="str">
        <f t="shared" si="25"/>
        <v/>
      </c>
      <c r="CB10" s="116" t="str">
        <f t="shared" si="25"/>
        <v/>
      </c>
      <c r="CC10" s="116" t="str">
        <f t="shared" si="25"/>
        <v/>
      </c>
      <c r="CD10" s="116" t="str">
        <f t="shared" si="25"/>
        <v/>
      </c>
      <c r="CE10" s="116" t="str">
        <f t="shared" si="25"/>
        <v/>
      </c>
      <c r="CF10" s="116" t="str">
        <f t="shared" si="25"/>
        <v/>
      </c>
      <c r="CG10" s="116" t="str">
        <f t="shared" si="25"/>
        <v/>
      </c>
      <c r="CH10" s="116" t="str">
        <f t="shared" si="25"/>
        <v/>
      </c>
      <c r="CI10" s="116" t="str">
        <f t="shared" si="26"/>
        <v/>
      </c>
      <c r="CJ10" s="116" t="str">
        <f t="shared" si="26"/>
        <v/>
      </c>
      <c r="CK10" s="116" t="str">
        <f t="shared" si="26"/>
        <v/>
      </c>
      <c r="CL10" s="116" t="str">
        <f t="shared" si="26"/>
        <v/>
      </c>
      <c r="CM10" s="116" t="str">
        <f t="shared" si="26"/>
        <v/>
      </c>
      <c r="CN10" s="116" t="str">
        <f t="shared" si="26"/>
        <v/>
      </c>
      <c r="CO10" s="116" t="str">
        <f t="shared" si="26"/>
        <v/>
      </c>
      <c r="CP10" s="116" t="str">
        <f t="shared" si="26"/>
        <v/>
      </c>
      <c r="CQ10" s="116" t="str">
        <f t="shared" si="26"/>
        <v/>
      </c>
      <c r="CR10" s="116" t="str">
        <f t="shared" si="26"/>
        <v/>
      </c>
      <c r="CS10" s="116" t="str">
        <f t="shared" si="17"/>
        <v/>
      </c>
      <c r="CT10" s="116" t="str">
        <f t="shared" si="17"/>
        <v/>
      </c>
      <c r="CU10" s="116" t="str">
        <f t="shared" si="17"/>
        <v/>
      </c>
      <c r="CV10" s="116" t="str">
        <f t="shared" si="17"/>
        <v/>
      </c>
      <c r="CW10" s="116" t="str">
        <f t="shared" si="17"/>
        <v/>
      </c>
      <c r="CX10" s="116" t="str">
        <f t="shared" si="17"/>
        <v/>
      </c>
      <c r="CY10" s="116" t="str">
        <f t="shared" si="9"/>
        <v/>
      </c>
      <c r="CZ10" s="116" t="str">
        <f t="shared" si="9"/>
        <v/>
      </c>
      <c r="DA10" s="116" t="str">
        <f t="shared" si="9"/>
        <v/>
      </c>
      <c r="DB10" s="116" t="str">
        <f t="shared" si="9"/>
        <v/>
      </c>
    </row>
    <row r="11" spans="2:106" ht="20.25" customHeight="1" thickBot="1" x14ac:dyDescent="0.3">
      <c r="B11" s="119"/>
      <c r="C11" s="116" t="s">
        <v>117</v>
      </c>
      <c r="D11" s="117"/>
      <c r="E11" s="117"/>
      <c r="F11" s="118">
        <f t="shared" si="10"/>
        <v>0</v>
      </c>
      <c r="G11" s="229">
        <f t="shared" si="18"/>
        <v>1</v>
      </c>
      <c r="H11" s="116" t="str">
        <f t="shared" si="18"/>
        <v/>
      </c>
      <c r="I11" s="116" t="str">
        <f t="shared" si="18"/>
        <v/>
      </c>
      <c r="J11" s="116" t="str">
        <f t="shared" si="18"/>
        <v/>
      </c>
      <c r="K11" s="116" t="str">
        <f t="shared" si="18"/>
        <v/>
      </c>
      <c r="L11" s="116" t="str">
        <f t="shared" si="18"/>
        <v/>
      </c>
      <c r="M11" s="116" t="str">
        <f t="shared" si="18"/>
        <v/>
      </c>
      <c r="N11" s="116" t="str">
        <f t="shared" si="18"/>
        <v/>
      </c>
      <c r="O11" s="116" t="str">
        <f t="shared" si="18"/>
        <v/>
      </c>
      <c r="P11" s="116" t="str">
        <f t="shared" si="18"/>
        <v/>
      </c>
      <c r="Q11" s="116" t="str">
        <f t="shared" si="19"/>
        <v/>
      </c>
      <c r="R11" s="116" t="str">
        <f t="shared" si="19"/>
        <v/>
      </c>
      <c r="S11" s="116" t="str">
        <f t="shared" si="19"/>
        <v/>
      </c>
      <c r="T11" s="116" t="str">
        <f t="shared" si="19"/>
        <v/>
      </c>
      <c r="U11" s="116" t="str">
        <f t="shared" si="19"/>
        <v/>
      </c>
      <c r="V11" s="116" t="str">
        <f t="shared" si="19"/>
        <v/>
      </c>
      <c r="W11" s="116" t="str">
        <f t="shared" si="19"/>
        <v/>
      </c>
      <c r="X11" s="116" t="str">
        <f t="shared" si="19"/>
        <v/>
      </c>
      <c r="Y11" s="116" t="str">
        <f t="shared" si="19"/>
        <v/>
      </c>
      <c r="Z11" s="116" t="str">
        <f t="shared" si="19"/>
        <v/>
      </c>
      <c r="AA11" s="116" t="str">
        <f t="shared" si="20"/>
        <v/>
      </c>
      <c r="AB11" s="116" t="str">
        <f t="shared" si="20"/>
        <v/>
      </c>
      <c r="AC11" s="116" t="str">
        <f t="shared" si="20"/>
        <v/>
      </c>
      <c r="AD11" s="116" t="str">
        <f t="shared" si="20"/>
        <v/>
      </c>
      <c r="AE11" s="116" t="str">
        <f t="shared" si="20"/>
        <v/>
      </c>
      <c r="AF11" s="116" t="str">
        <f t="shared" si="20"/>
        <v/>
      </c>
      <c r="AG11" s="116" t="str">
        <f t="shared" si="20"/>
        <v/>
      </c>
      <c r="AH11" s="116" t="str">
        <f t="shared" si="20"/>
        <v/>
      </c>
      <c r="AI11" s="116" t="str">
        <f t="shared" si="20"/>
        <v/>
      </c>
      <c r="AJ11" s="116" t="str">
        <f t="shared" si="20"/>
        <v/>
      </c>
      <c r="AK11" s="116" t="str">
        <f t="shared" si="21"/>
        <v/>
      </c>
      <c r="AL11" s="116" t="str">
        <f t="shared" si="21"/>
        <v/>
      </c>
      <c r="AM11" s="116" t="str">
        <f t="shared" si="21"/>
        <v/>
      </c>
      <c r="AN11" s="116" t="str">
        <f t="shared" si="21"/>
        <v/>
      </c>
      <c r="AO11" s="116" t="str">
        <f t="shared" si="21"/>
        <v/>
      </c>
      <c r="AP11" s="116" t="str">
        <f t="shared" si="21"/>
        <v/>
      </c>
      <c r="AQ11" s="116" t="str">
        <f t="shared" si="21"/>
        <v/>
      </c>
      <c r="AR11" s="116" t="str">
        <f t="shared" si="21"/>
        <v/>
      </c>
      <c r="AS11" s="116" t="str">
        <f t="shared" si="21"/>
        <v/>
      </c>
      <c r="AT11" s="116" t="str">
        <f t="shared" si="21"/>
        <v/>
      </c>
      <c r="AU11" s="116" t="str">
        <f t="shared" si="22"/>
        <v/>
      </c>
      <c r="AV11" s="116" t="str">
        <f t="shared" si="22"/>
        <v/>
      </c>
      <c r="AW11" s="116" t="str">
        <f t="shared" si="22"/>
        <v/>
      </c>
      <c r="AX11" s="116" t="str">
        <f t="shared" si="22"/>
        <v/>
      </c>
      <c r="AY11" s="116" t="str">
        <f t="shared" si="22"/>
        <v/>
      </c>
      <c r="AZ11" s="116" t="str">
        <f t="shared" si="22"/>
        <v/>
      </c>
      <c r="BA11" s="116" t="str">
        <f t="shared" si="22"/>
        <v/>
      </c>
      <c r="BB11" s="116" t="str">
        <f t="shared" si="22"/>
        <v/>
      </c>
      <c r="BC11" s="116" t="str">
        <f t="shared" si="22"/>
        <v/>
      </c>
      <c r="BD11" s="116" t="str">
        <f t="shared" si="22"/>
        <v/>
      </c>
      <c r="BE11" s="116" t="str">
        <f t="shared" si="23"/>
        <v/>
      </c>
      <c r="BF11" s="116" t="str">
        <f t="shared" si="23"/>
        <v/>
      </c>
      <c r="BG11" s="116" t="str">
        <f t="shared" si="23"/>
        <v/>
      </c>
      <c r="BH11" s="116" t="str">
        <f t="shared" si="23"/>
        <v/>
      </c>
      <c r="BI11" s="116" t="str">
        <f t="shared" si="23"/>
        <v/>
      </c>
      <c r="BJ11" s="116" t="str">
        <f t="shared" si="23"/>
        <v/>
      </c>
      <c r="BK11" s="116" t="str">
        <f t="shared" si="23"/>
        <v/>
      </c>
      <c r="BL11" s="116" t="str">
        <f t="shared" si="23"/>
        <v/>
      </c>
      <c r="BM11" s="116" t="str">
        <f t="shared" si="23"/>
        <v/>
      </c>
      <c r="BN11" s="116" t="str">
        <f t="shared" si="23"/>
        <v/>
      </c>
      <c r="BO11" s="116" t="str">
        <f t="shared" si="24"/>
        <v/>
      </c>
      <c r="BP11" s="116" t="str">
        <f t="shared" si="24"/>
        <v/>
      </c>
      <c r="BQ11" s="116" t="str">
        <f t="shared" si="24"/>
        <v/>
      </c>
      <c r="BR11" s="116" t="str">
        <f t="shared" si="24"/>
        <v/>
      </c>
      <c r="BS11" s="116" t="str">
        <f t="shared" si="24"/>
        <v/>
      </c>
      <c r="BT11" s="116" t="str">
        <f t="shared" si="24"/>
        <v/>
      </c>
      <c r="BU11" s="116" t="str">
        <f t="shared" si="24"/>
        <v/>
      </c>
      <c r="BV11" s="116" t="str">
        <f t="shared" si="24"/>
        <v/>
      </c>
      <c r="BW11" s="116" t="str">
        <f t="shared" si="24"/>
        <v/>
      </c>
      <c r="BX11" s="116" t="str">
        <f t="shared" si="24"/>
        <v/>
      </c>
      <c r="BY11" s="116" t="str">
        <f t="shared" si="25"/>
        <v/>
      </c>
      <c r="BZ11" s="116" t="str">
        <f t="shared" si="25"/>
        <v/>
      </c>
      <c r="CA11" s="116" t="str">
        <f t="shared" si="25"/>
        <v/>
      </c>
      <c r="CB11" s="116" t="str">
        <f t="shared" si="25"/>
        <v/>
      </c>
      <c r="CC11" s="116" t="str">
        <f t="shared" si="25"/>
        <v/>
      </c>
      <c r="CD11" s="116" t="str">
        <f t="shared" si="25"/>
        <v/>
      </c>
      <c r="CE11" s="116" t="str">
        <f t="shared" si="25"/>
        <v/>
      </c>
      <c r="CF11" s="116" t="str">
        <f t="shared" si="25"/>
        <v/>
      </c>
      <c r="CG11" s="116" t="str">
        <f t="shared" si="25"/>
        <v/>
      </c>
      <c r="CH11" s="116" t="str">
        <f t="shared" si="25"/>
        <v/>
      </c>
      <c r="CI11" s="116" t="str">
        <f t="shared" si="26"/>
        <v/>
      </c>
      <c r="CJ11" s="116" t="str">
        <f t="shared" si="26"/>
        <v/>
      </c>
      <c r="CK11" s="116" t="str">
        <f t="shared" si="26"/>
        <v/>
      </c>
      <c r="CL11" s="116" t="str">
        <f t="shared" si="26"/>
        <v/>
      </c>
      <c r="CM11" s="116" t="str">
        <f t="shared" si="26"/>
        <v/>
      </c>
      <c r="CN11" s="116" t="str">
        <f t="shared" si="26"/>
        <v/>
      </c>
      <c r="CO11" s="116" t="str">
        <f t="shared" si="26"/>
        <v/>
      </c>
      <c r="CP11" s="116" t="str">
        <f t="shared" si="26"/>
        <v/>
      </c>
      <c r="CQ11" s="116" t="str">
        <f t="shared" si="26"/>
        <v/>
      </c>
      <c r="CR11" s="116" t="str">
        <f t="shared" si="26"/>
        <v/>
      </c>
      <c r="CS11" s="116" t="str">
        <f t="shared" si="17"/>
        <v/>
      </c>
      <c r="CT11" s="116" t="str">
        <f t="shared" si="17"/>
        <v/>
      </c>
      <c r="CU11" s="116" t="str">
        <f t="shared" si="17"/>
        <v/>
      </c>
      <c r="CV11" s="116" t="str">
        <f t="shared" si="17"/>
        <v/>
      </c>
      <c r="CW11" s="116" t="str">
        <f t="shared" si="17"/>
        <v/>
      </c>
      <c r="CX11" s="116" t="str">
        <f t="shared" si="17"/>
        <v/>
      </c>
      <c r="CY11" s="116" t="str">
        <f t="shared" si="9"/>
        <v/>
      </c>
      <c r="CZ11" s="116" t="str">
        <f t="shared" si="9"/>
        <v/>
      </c>
      <c r="DA11" s="116" t="str">
        <f t="shared" si="9"/>
        <v/>
      </c>
      <c r="DB11" s="116" t="str">
        <f t="shared" si="9"/>
        <v/>
      </c>
    </row>
    <row r="12" spans="2:106" ht="20.25" customHeight="1" thickBot="1" x14ac:dyDescent="0.3">
      <c r="B12" s="119"/>
      <c r="C12" s="116" t="s">
        <v>118</v>
      </c>
      <c r="D12" s="117"/>
      <c r="E12" s="117"/>
      <c r="F12" s="118">
        <f t="shared" si="10"/>
        <v>0</v>
      </c>
      <c r="G12" s="229">
        <f t="shared" si="18"/>
        <v>1</v>
      </c>
      <c r="H12" s="116" t="str">
        <f t="shared" si="18"/>
        <v/>
      </c>
      <c r="I12" s="116" t="str">
        <f t="shared" si="18"/>
        <v/>
      </c>
      <c r="J12" s="116" t="str">
        <f t="shared" si="18"/>
        <v/>
      </c>
      <c r="K12" s="116" t="str">
        <f t="shared" si="18"/>
        <v/>
      </c>
      <c r="L12" s="116" t="str">
        <f t="shared" si="18"/>
        <v/>
      </c>
      <c r="M12" s="116" t="str">
        <f t="shared" si="18"/>
        <v/>
      </c>
      <c r="N12" s="116" t="str">
        <f t="shared" si="18"/>
        <v/>
      </c>
      <c r="O12" s="116" t="str">
        <f t="shared" si="18"/>
        <v/>
      </c>
      <c r="P12" s="116" t="str">
        <f t="shared" si="18"/>
        <v/>
      </c>
      <c r="Q12" s="116" t="str">
        <f t="shared" si="19"/>
        <v/>
      </c>
      <c r="R12" s="116" t="str">
        <f t="shared" si="19"/>
        <v/>
      </c>
      <c r="S12" s="116" t="str">
        <f t="shared" si="19"/>
        <v/>
      </c>
      <c r="T12" s="116" t="str">
        <f t="shared" si="19"/>
        <v/>
      </c>
      <c r="U12" s="116" t="str">
        <f t="shared" si="19"/>
        <v/>
      </c>
      <c r="V12" s="116" t="str">
        <f t="shared" si="19"/>
        <v/>
      </c>
      <c r="W12" s="116" t="str">
        <f t="shared" si="19"/>
        <v/>
      </c>
      <c r="X12" s="116" t="str">
        <f t="shared" si="19"/>
        <v/>
      </c>
      <c r="Y12" s="116" t="str">
        <f t="shared" si="19"/>
        <v/>
      </c>
      <c r="Z12" s="116" t="str">
        <f t="shared" si="19"/>
        <v/>
      </c>
      <c r="AA12" s="116" t="str">
        <f t="shared" si="20"/>
        <v/>
      </c>
      <c r="AB12" s="116" t="str">
        <f t="shared" si="20"/>
        <v/>
      </c>
      <c r="AC12" s="116" t="str">
        <f t="shared" si="20"/>
        <v/>
      </c>
      <c r="AD12" s="116" t="str">
        <f t="shared" si="20"/>
        <v/>
      </c>
      <c r="AE12" s="116" t="str">
        <f t="shared" si="20"/>
        <v/>
      </c>
      <c r="AF12" s="116" t="str">
        <f t="shared" si="20"/>
        <v/>
      </c>
      <c r="AG12" s="116" t="str">
        <f t="shared" si="20"/>
        <v/>
      </c>
      <c r="AH12" s="116" t="str">
        <f t="shared" si="20"/>
        <v/>
      </c>
      <c r="AI12" s="116" t="str">
        <f t="shared" si="20"/>
        <v/>
      </c>
      <c r="AJ12" s="116" t="str">
        <f t="shared" si="20"/>
        <v/>
      </c>
      <c r="AK12" s="116" t="str">
        <f t="shared" si="21"/>
        <v/>
      </c>
      <c r="AL12" s="116" t="str">
        <f t="shared" si="21"/>
        <v/>
      </c>
      <c r="AM12" s="116" t="str">
        <f t="shared" si="21"/>
        <v/>
      </c>
      <c r="AN12" s="116" t="str">
        <f t="shared" si="21"/>
        <v/>
      </c>
      <c r="AO12" s="116" t="str">
        <f t="shared" si="21"/>
        <v/>
      </c>
      <c r="AP12" s="116" t="str">
        <f t="shared" si="21"/>
        <v/>
      </c>
      <c r="AQ12" s="116" t="str">
        <f t="shared" si="21"/>
        <v/>
      </c>
      <c r="AR12" s="116" t="str">
        <f t="shared" si="21"/>
        <v/>
      </c>
      <c r="AS12" s="116" t="str">
        <f t="shared" si="21"/>
        <v/>
      </c>
      <c r="AT12" s="116" t="str">
        <f t="shared" si="21"/>
        <v/>
      </c>
      <c r="AU12" s="116" t="str">
        <f t="shared" si="22"/>
        <v/>
      </c>
      <c r="AV12" s="116" t="str">
        <f t="shared" si="22"/>
        <v/>
      </c>
      <c r="AW12" s="116" t="str">
        <f t="shared" si="22"/>
        <v/>
      </c>
      <c r="AX12" s="116" t="str">
        <f t="shared" si="22"/>
        <v/>
      </c>
      <c r="AY12" s="116" t="str">
        <f t="shared" si="22"/>
        <v/>
      </c>
      <c r="AZ12" s="116" t="str">
        <f t="shared" si="22"/>
        <v/>
      </c>
      <c r="BA12" s="116" t="str">
        <f t="shared" si="22"/>
        <v/>
      </c>
      <c r="BB12" s="116" t="str">
        <f t="shared" si="22"/>
        <v/>
      </c>
      <c r="BC12" s="116" t="str">
        <f t="shared" si="22"/>
        <v/>
      </c>
      <c r="BD12" s="116" t="str">
        <f t="shared" si="22"/>
        <v/>
      </c>
      <c r="BE12" s="116" t="str">
        <f t="shared" si="23"/>
        <v/>
      </c>
      <c r="BF12" s="116" t="str">
        <f t="shared" si="23"/>
        <v/>
      </c>
      <c r="BG12" s="116" t="str">
        <f t="shared" si="23"/>
        <v/>
      </c>
      <c r="BH12" s="116" t="str">
        <f t="shared" si="23"/>
        <v/>
      </c>
      <c r="BI12" s="116" t="str">
        <f t="shared" si="23"/>
        <v/>
      </c>
      <c r="BJ12" s="116" t="str">
        <f t="shared" si="23"/>
        <v/>
      </c>
      <c r="BK12" s="116" t="str">
        <f t="shared" si="23"/>
        <v/>
      </c>
      <c r="BL12" s="116" t="str">
        <f t="shared" si="23"/>
        <v/>
      </c>
      <c r="BM12" s="116" t="str">
        <f t="shared" si="23"/>
        <v/>
      </c>
      <c r="BN12" s="116" t="str">
        <f t="shared" si="23"/>
        <v/>
      </c>
      <c r="BO12" s="116" t="str">
        <f t="shared" si="24"/>
        <v/>
      </c>
      <c r="BP12" s="116" t="str">
        <f t="shared" si="24"/>
        <v/>
      </c>
      <c r="BQ12" s="116" t="str">
        <f t="shared" si="24"/>
        <v/>
      </c>
      <c r="BR12" s="116" t="str">
        <f t="shared" si="24"/>
        <v/>
      </c>
      <c r="BS12" s="116" t="str">
        <f t="shared" si="24"/>
        <v/>
      </c>
      <c r="BT12" s="116" t="str">
        <f t="shared" si="24"/>
        <v/>
      </c>
      <c r="BU12" s="116" t="str">
        <f t="shared" si="24"/>
        <v/>
      </c>
      <c r="BV12" s="116" t="str">
        <f t="shared" si="24"/>
        <v/>
      </c>
      <c r="BW12" s="116" t="str">
        <f t="shared" si="24"/>
        <v/>
      </c>
      <c r="BX12" s="116" t="str">
        <f t="shared" si="24"/>
        <v/>
      </c>
      <c r="BY12" s="116" t="str">
        <f t="shared" si="25"/>
        <v/>
      </c>
      <c r="BZ12" s="116" t="str">
        <f t="shared" si="25"/>
        <v/>
      </c>
      <c r="CA12" s="116" t="str">
        <f t="shared" si="25"/>
        <v/>
      </c>
      <c r="CB12" s="116" t="str">
        <f t="shared" si="25"/>
        <v/>
      </c>
      <c r="CC12" s="116" t="str">
        <f t="shared" si="25"/>
        <v/>
      </c>
      <c r="CD12" s="116" t="str">
        <f t="shared" si="25"/>
        <v/>
      </c>
      <c r="CE12" s="116" t="str">
        <f t="shared" si="25"/>
        <v/>
      </c>
      <c r="CF12" s="116" t="str">
        <f t="shared" si="25"/>
        <v/>
      </c>
      <c r="CG12" s="116" t="str">
        <f t="shared" si="25"/>
        <v/>
      </c>
      <c r="CH12" s="116" t="str">
        <f t="shared" si="25"/>
        <v/>
      </c>
      <c r="CI12" s="116" t="str">
        <f t="shared" si="26"/>
        <v/>
      </c>
      <c r="CJ12" s="116" t="str">
        <f t="shared" si="26"/>
        <v/>
      </c>
      <c r="CK12" s="116" t="str">
        <f t="shared" si="26"/>
        <v/>
      </c>
      <c r="CL12" s="116" t="str">
        <f t="shared" si="26"/>
        <v/>
      </c>
      <c r="CM12" s="116" t="str">
        <f t="shared" si="26"/>
        <v/>
      </c>
      <c r="CN12" s="116" t="str">
        <f t="shared" si="26"/>
        <v/>
      </c>
      <c r="CO12" s="116" t="str">
        <f t="shared" si="26"/>
        <v/>
      </c>
      <c r="CP12" s="116" t="str">
        <f t="shared" si="26"/>
        <v/>
      </c>
      <c r="CQ12" s="116" t="str">
        <f t="shared" si="26"/>
        <v/>
      </c>
      <c r="CR12" s="116" t="str">
        <f t="shared" si="26"/>
        <v/>
      </c>
      <c r="CS12" s="116" t="str">
        <f t="shared" si="17"/>
        <v/>
      </c>
      <c r="CT12" s="116" t="str">
        <f t="shared" si="17"/>
        <v/>
      </c>
      <c r="CU12" s="116" t="str">
        <f t="shared" si="17"/>
        <v/>
      </c>
      <c r="CV12" s="116" t="str">
        <f t="shared" si="17"/>
        <v/>
      </c>
      <c r="CW12" s="116" t="str">
        <f t="shared" si="17"/>
        <v/>
      </c>
      <c r="CX12" s="116" t="str">
        <f t="shared" si="17"/>
        <v/>
      </c>
      <c r="CY12" s="116" t="str">
        <f t="shared" si="9"/>
        <v/>
      </c>
      <c r="CZ12" s="116" t="str">
        <f t="shared" si="9"/>
        <v/>
      </c>
      <c r="DA12" s="116" t="str">
        <f t="shared" si="9"/>
        <v/>
      </c>
      <c r="DB12" s="116" t="str">
        <f t="shared" si="9"/>
        <v/>
      </c>
    </row>
    <row r="13" spans="2:106" ht="20.25" hidden="1" customHeight="1" thickBot="1" x14ac:dyDescent="0.3">
      <c r="B13" s="119"/>
      <c r="C13" s="116" t="s">
        <v>119</v>
      </c>
      <c r="D13" s="117"/>
      <c r="E13" s="117"/>
      <c r="F13" s="118">
        <f t="shared" si="10"/>
        <v>0</v>
      </c>
      <c r="G13" s="229">
        <f t="shared" si="18"/>
        <v>1</v>
      </c>
      <c r="H13" s="116" t="str">
        <f t="shared" si="18"/>
        <v/>
      </c>
      <c r="I13" s="116" t="str">
        <f t="shared" si="18"/>
        <v/>
      </c>
      <c r="J13" s="116" t="str">
        <f t="shared" si="18"/>
        <v/>
      </c>
      <c r="K13" s="116" t="str">
        <f t="shared" si="18"/>
        <v/>
      </c>
      <c r="L13" s="116" t="str">
        <f t="shared" si="18"/>
        <v/>
      </c>
      <c r="M13" s="116" t="str">
        <f t="shared" si="18"/>
        <v/>
      </c>
      <c r="N13" s="116" t="str">
        <f t="shared" si="18"/>
        <v/>
      </c>
      <c r="O13" s="116" t="str">
        <f t="shared" si="18"/>
        <v/>
      </c>
      <c r="P13" s="116" t="str">
        <f t="shared" si="18"/>
        <v/>
      </c>
      <c r="Q13" s="116" t="str">
        <f t="shared" si="19"/>
        <v/>
      </c>
      <c r="R13" s="116" t="str">
        <f t="shared" si="19"/>
        <v/>
      </c>
      <c r="S13" s="116" t="str">
        <f t="shared" si="19"/>
        <v/>
      </c>
      <c r="T13" s="116" t="str">
        <f t="shared" si="19"/>
        <v/>
      </c>
      <c r="U13" s="116" t="str">
        <f t="shared" si="19"/>
        <v/>
      </c>
      <c r="V13" s="116" t="str">
        <f t="shared" si="19"/>
        <v/>
      </c>
      <c r="W13" s="116" t="str">
        <f t="shared" si="19"/>
        <v/>
      </c>
      <c r="X13" s="116" t="str">
        <f t="shared" si="19"/>
        <v/>
      </c>
      <c r="Y13" s="116" t="str">
        <f t="shared" si="19"/>
        <v/>
      </c>
      <c r="Z13" s="116" t="str">
        <f t="shared" si="19"/>
        <v/>
      </c>
      <c r="AA13" s="116" t="str">
        <f t="shared" si="20"/>
        <v/>
      </c>
      <c r="AB13" s="116" t="str">
        <f t="shared" si="20"/>
        <v/>
      </c>
      <c r="AC13" s="116" t="str">
        <f t="shared" si="20"/>
        <v/>
      </c>
      <c r="AD13" s="116" t="str">
        <f t="shared" si="20"/>
        <v/>
      </c>
      <c r="AE13" s="116" t="str">
        <f t="shared" si="20"/>
        <v/>
      </c>
      <c r="AF13" s="116" t="str">
        <f t="shared" si="20"/>
        <v/>
      </c>
      <c r="AG13" s="116" t="str">
        <f t="shared" si="20"/>
        <v/>
      </c>
      <c r="AH13" s="116" t="str">
        <f t="shared" si="20"/>
        <v/>
      </c>
      <c r="AI13" s="116" t="str">
        <f t="shared" si="20"/>
        <v/>
      </c>
      <c r="AJ13" s="116" t="str">
        <f t="shared" si="20"/>
        <v/>
      </c>
      <c r="AK13" s="116" t="str">
        <f t="shared" si="21"/>
        <v/>
      </c>
      <c r="AL13" s="116" t="str">
        <f t="shared" si="21"/>
        <v/>
      </c>
      <c r="AM13" s="116" t="str">
        <f t="shared" si="21"/>
        <v/>
      </c>
      <c r="AN13" s="116" t="str">
        <f t="shared" si="21"/>
        <v/>
      </c>
      <c r="AO13" s="116" t="str">
        <f t="shared" si="21"/>
        <v/>
      </c>
      <c r="AP13" s="116" t="str">
        <f t="shared" si="21"/>
        <v/>
      </c>
      <c r="AQ13" s="116" t="str">
        <f t="shared" si="21"/>
        <v/>
      </c>
      <c r="AR13" s="116" t="str">
        <f t="shared" si="21"/>
        <v/>
      </c>
      <c r="AS13" s="116" t="str">
        <f t="shared" si="21"/>
        <v/>
      </c>
      <c r="AT13" s="116" t="str">
        <f t="shared" si="21"/>
        <v/>
      </c>
      <c r="AU13" s="116" t="str">
        <f t="shared" si="22"/>
        <v/>
      </c>
      <c r="AV13" s="116" t="str">
        <f t="shared" si="22"/>
        <v/>
      </c>
      <c r="AW13" s="116" t="str">
        <f t="shared" si="22"/>
        <v/>
      </c>
      <c r="AX13" s="116" t="str">
        <f t="shared" si="22"/>
        <v/>
      </c>
      <c r="AY13" s="116" t="str">
        <f t="shared" si="22"/>
        <v/>
      </c>
      <c r="AZ13" s="116" t="str">
        <f t="shared" si="22"/>
        <v/>
      </c>
      <c r="BA13" s="116" t="str">
        <f t="shared" si="22"/>
        <v/>
      </c>
      <c r="BB13" s="116" t="str">
        <f t="shared" si="22"/>
        <v/>
      </c>
      <c r="BC13" s="116" t="str">
        <f t="shared" si="22"/>
        <v/>
      </c>
      <c r="BD13" s="116" t="str">
        <f t="shared" si="22"/>
        <v/>
      </c>
      <c r="BE13" s="116" t="str">
        <f t="shared" si="23"/>
        <v/>
      </c>
      <c r="BF13" s="116" t="str">
        <f t="shared" si="23"/>
        <v/>
      </c>
      <c r="BG13" s="116" t="str">
        <f t="shared" si="23"/>
        <v/>
      </c>
      <c r="BH13" s="116" t="str">
        <f t="shared" si="23"/>
        <v/>
      </c>
      <c r="BI13" s="116" t="str">
        <f t="shared" si="23"/>
        <v/>
      </c>
      <c r="BJ13" s="116" t="str">
        <f t="shared" si="23"/>
        <v/>
      </c>
      <c r="BK13" s="116" t="str">
        <f t="shared" si="23"/>
        <v/>
      </c>
      <c r="BL13" s="116" t="str">
        <f t="shared" si="23"/>
        <v/>
      </c>
      <c r="BM13" s="116" t="str">
        <f t="shared" si="23"/>
        <v/>
      </c>
      <c r="BN13" s="116" t="str">
        <f t="shared" si="23"/>
        <v/>
      </c>
      <c r="BO13" s="116" t="str">
        <f t="shared" si="24"/>
        <v/>
      </c>
      <c r="BP13" s="116" t="str">
        <f t="shared" si="24"/>
        <v/>
      </c>
      <c r="BQ13" s="116" t="str">
        <f t="shared" si="24"/>
        <v/>
      </c>
      <c r="BR13" s="116" t="str">
        <f t="shared" si="24"/>
        <v/>
      </c>
      <c r="BS13" s="116" t="str">
        <f t="shared" si="24"/>
        <v/>
      </c>
      <c r="BT13" s="116" t="str">
        <f t="shared" si="24"/>
        <v/>
      </c>
      <c r="BU13" s="116" t="str">
        <f t="shared" si="24"/>
        <v/>
      </c>
      <c r="BV13" s="116" t="str">
        <f t="shared" si="24"/>
        <v/>
      </c>
      <c r="BW13" s="116" t="str">
        <f t="shared" si="24"/>
        <v/>
      </c>
      <c r="BX13" s="116" t="str">
        <f t="shared" si="24"/>
        <v/>
      </c>
      <c r="BY13" s="116" t="str">
        <f t="shared" si="25"/>
        <v/>
      </c>
      <c r="BZ13" s="116" t="str">
        <f t="shared" si="25"/>
        <v/>
      </c>
      <c r="CA13" s="116" t="str">
        <f t="shared" si="25"/>
        <v/>
      </c>
      <c r="CB13" s="116" t="str">
        <f t="shared" si="25"/>
        <v/>
      </c>
      <c r="CC13" s="116" t="str">
        <f t="shared" si="25"/>
        <v/>
      </c>
      <c r="CD13" s="116" t="str">
        <f t="shared" si="25"/>
        <v/>
      </c>
      <c r="CE13" s="116" t="str">
        <f t="shared" si="25"/>
        <v/>
      </c>
      <c r="CF13" s="116" t="str">
        <f t="shared" si="25"/>
        <v/>
      </c>
      <c r="CG13" s="116" t="str">
        <f t="shared" si="25"/>
        <v/>
      </c>
      <c r="CH13" s="116" t="str">
        <f t="shared" si="25"/>
        <v/>
      </c>
      <c r="CI13" s="116" t="str">
        <f t="shared" si="26"/>
        <v/>
      </c>
      <c r="CJ13" s="116" t="str">
        <f t="shared" si="26"/>
        <v/>
      </c>
      <c r="CK13" s="116" t="str">
        <f t="shared" si="26"/>
        <v/>
      </c>
      <c r="CL13" s="116" t="str">
        <f t="shared" si="26"/>
        <v/>
      </c>
      <c r="CM13" s="116" t="str">
        <f t="shared" si="26"/>
        <v/>
      </c>
      <c r="CN13" s="116" t="str">
        <f t="shared" si="26"/>
        <v/>
      </c>
      <c r="CO13" s="116" t="str">
        <f t="shared" si="26"/>
        <v/>
      </c>
      <c r="CP13" s="116" t="str">
        <f t="shared" si="26"/>
        <v/>
      </c>
      <c r="CQ13" s="116" t="str">
        <f t="shared" si="26"/>
        <v/>
      </c>
      <c r="CR13" s="116" t="str">
        <f t="shared" si="26"/>
        <v/>
      </c>
      <c r="CS13" s="116" t="str">
        <f t="shared" si="17"/>
        <v/>
      </c>
      <c r="CT13" s="116" t="str">
        <f t="shared" si="17"/>
        <v/>
      </c>
      <c r="CU13" s="116" t="str">
        <f t="shared" si="17"/>
        <v/>
      </c>
      <c r="CV13" s="116" t="str">
        <f t="shared" si="17"/>
        <v/>
      </c>
      <c r="CW13" s="116" t="str">
        <f t="shared" si="17"/>
        <v/>
      </c>
      <c r="CX13" s="116" t="str">
        <f t="shared" si="17"/>
        <v/>
      </c>
      <c r="CY13" s="116" t="str">
        <f t="shared" si="9"/>
        <v/>
      </c>
      <c r="CZ13" s="116" t="str">
        <f t="shared" si="9"/>
        <v/>
      </c>
      <c r="DA13" s="116" t="str">
        <f t="shared" si="9"/>
        <v/>
      </c>
      <c r="DB13" s="116" t="str">
        <f t="shared" si="9"/>
        <v/>
      </c>
    </row>
    <row r="14" spans="2:106" ht="20.25" customHeight="1" thickBot="1" x14ac:dyDescent="0.3">
      <c r="B14" s="119"/>
      <c r="C14" s="116" t="s">
        <v>120</v>
      </c>
      <c r="D14" s="117"/>
      <c r="E14" s="117"/>
      <c r="F14" s="118">
        <f t="shared" si="10"/>
        <v>0</v>
      </c>
      <c r="G14" s="229">
        <f t="shared" si="18"/>
        <v>1</v>
      </c>
      <c r="H14" s="116" t="str">
        <f t="shared" si="18"/>
        <v/>
      </c>
      <c r="I14" s="116" t="str">
        <f t="shared" si="18"/>
        <v/>
      </c>
      <c r="J14" s="116" t="str">
        <f t="shared" si="18"/>
        <v/>
      </c>
      <c r="K14" s="116" t="str">
        <f t="shared" si="18"/>
        <v/>
      </c>
      <c r="L14" s="116" t="str">
        <f t="shared" si="18"/>
        <v/>
      </c>
      <c r="M14" s="116" t="str">
        <f t="shared" si="18"/>
        <v/>
      </c>
      <c r="N14" s="116" t="str">
        <f t="shared" si="18"/>
        <v/>
      </c>
      <c r="O14" s="116" t="str">
        <f t="shared" si="18"/>
        <v/>
      </c>
      <c r="P14" s="116" t="str">
        <f t="shared" si="18"/>
        <v/>
      </c>
      <c r="Q14" s="116" t="str">
        <f t="shared" si="19"/>
        <v/>
      </c>
      <c r="R14" s="116" t="str">
        <f t="shared" si="19"/>
        <v/>
      </c>
      <c r="S14" s="116" t="str">
        <f t="shared" si="19"/>
        <v/>
      </c>
      <c r="T14" s="116" t="str">
        <f t="shared" si="19"/>
        <v/>
      </c>
      <c r="U14" s="116" t="str">
        <f t="shared" si="19"/>
        <v/>
      </c>
      <c r="V14" s="116" t="str">
        <f t="shared" si="19"/>
        <v/>
      </c>
      <c r="W14" s="116" t="str">
        <f t="shared" si="19"/>
        <v/>
      </c>
      <c r="X14" s="116" t="str">
        <f t="shared" si="19"/>
        <v/>
      </c>
      <c r="Y14" s="116" t="str">
        <f t="shared" si="19"/>
        <v/>
      </c>
      <c r="Z14" s="116" t="str">
        <f t="shared" si="19"/>
        <v/>
      </c>
      <c r="AA14" s="116" t="str">
        <f t="shared" si="20"/>
        <v/>
      </c>
      <c r="AB14" s="116" t="str">
        <f t="shared" si="20"/>
        <v/>
      </c>
      <c r="AC14" s="116" t="str">
        <f t="shared" si="20"/>
        <v/>
      </c>
      <c r="AD14" s="116" t="str">
        <f t="shared" si="20"/>
        <v/>
      </c>
      <c r="AE14" s="116" t="str">
        <f t="shared" si="20"/>
        <v/>
      </c>
      <c r="AF14" s="116" t="str">
        <f t="shared" si="20"/>
        <v/>
      </c>
      <c r="AG14" s="116" t="str">
        <f t="shared" si="20"/>
        <v/>
      </c>
      <c r="AH14" s="116" t="str">
        <f t="shared" si="20"/>
        <v/>
      </c>
      <c r="AI14" s="116" t="str">
        <f t="shared" si="20"/>
        <v/>
      </c>
      <c r="AJ14" s="116" t="str">
        <f t="shared" si="20"/>
        <v/>
      </c>
      <c r="AK14" s="116" t="str">
        <f t="shared" si="21"/>
        <v/>
      </c>
      <c r="AL14" s="116" t="str">
        <f t="shared" si="21"/>
        <v/>
      </c>
      <c r="AM14" s="116" t="str">
        <f t="shared" si="21"/>
        <v/>
      </c>
      <c r="AN14" s="116" t="str">
        <f t="shared" si="21"/>
        <v/>
      </c>
      <c r="AO14" s="116" t="str">
        <f t="shared" si="21"/>
        <v/>
      </c>
      <c r="AP14" s="116" t="str">
        <f t="shared" si="21"/>
        <v/>
      </c>
      <c r="AQ14" s="116" t="str">
        <f t="shared" si="21"/>
        <v/>
      </c>
      <c r="AR14" s="116" t="str">
        <f t="shared" si="21"/>
        <v/>
      </c>
      <c r="AS14" s="116" t="str">
        <f t="shared" si="21"/>
        <v/>
      </c>
      <c r="AT14" s="116" t="str">
        <f t="shared" si="21"/>
        <v/>
      </c>
      <c r="AU14" s="116" t="str">
        <f t="shared" si="22"/>
        <v/>
      </c>
      <c r="AV14" s="116" t="str">
        <f t="shared" si="22"/>
        <v/>
      </c>
      <c r="AW14" s="116" t="str">
        <f t="shared" si="22"/>
        <v/>
      </c>
      <c r="AX14" s="116" t="str">
        <f t="shared" si="22"/>
        <v/>
      </c>
      <c r="AY14" s="116" t="str">
        <f t="shared" si="22"/>
        <v/>
      </c>
      <c r="AZ14" s="116" t="str">
        <f t="shared" si="22"/>
        <v/>
      </c>
      <c r="BA14" s="116" t="str">
        <f t="shared" si="22"/>
        <v/>
      </c>
      <c r="BB14" s="116" t="str">
        <f t="shared" si="22"/>
        <v/>
      </c>
      <c r="BC14" s="116" t="str">
        <f t="shared" si="22"/>
        <v/>
      </c>
      <c r="BD14" s="116" t="str">
        <f t="shared" si="22"/>
        <v/>
      </c>
      <c r="BE14" s="116" t="str">
        <f t="shared" si="23"/>
        <v/>
      </c>
      <c r="BF14" s="116" t="str">
        <f t="shared" si="23"/>
        <v/>
      </c>
      <c r="BG14" s="116" t="str">
        <f t="shared" si="23"/>
        <v/>
      </c>
      <c r="BH14" s="116" t="str">
        <f t="shared" si="23"/>
        <v/>
      </c>
      <c r="BI14" s="116" t="str">
        <f t="shared" si="23"/>
        <v/>
      </c>
      <c r="BJ14" s="116" t="str">
        <f t="shared" si="23"/>
        <v/>
      </c>
      <c r="BK14" s="116" t="str">
        <f t="shared" si="23"/>
        <v/>
      </c>
      <c r="BL14" s="116" t="str">
        <f t="shared" si="23"/>
        <v/>
      </c>
      <c r="BM14" s="116" t="str">
        <f t="shared" si="23"/>
        <v/>
      </c>
      <c r="BN14" s="116" t="str">
        <f t="shared" si="23"/>
        <v/>
      </c>
      <c r="BO14" s="116" t="str">
        <f t="shared" si="24"/>
        <v/>
      </c>
      <c r="BP14" s="116" t="str">
        <f t="shared" si="24"/>
        <v/>
      </c>
      <c r="BQ14" s="116" t="str">
        <f t="shared" si="24"/>
        <v/>
      </c>
      <c r="BR14" s="116" t="str">
        <f t="shared" si="24"/>
        <v/>
      </c>
      <c r="BS14" s="116" t="str">
        <f t="shared" si="24"/>
        <v/>
      </c>
      <c r="BT14" s="116" t="str">
        <f t="shared" si="24"/>
        <v/>
      </c>
      <c r="BU14" s="116" t="str">
        <f t="shared" si="24"/>
        <v/>
      </c>
      <c r="BV14" s="116" t="str">
        <f t="shared" si="24"/>
        <v/>
      </c>
      <c r="BW14" s="116" t="str">
        <f t="shared" si="24"/>
        <v/>
      </c>
      <c r="BX14" s="116" t="str">
        <f t="shared" si="24"/>
        <v/>
      </c>
      <c r="BY14" s="116" t="str">
        <f t="shared" si="25"/>
        <v/>
      </c>
      <c r="BZ14" s="116" t="str">
        <f t="shared" si="25"/>
        <v/>
      </c>
      <c r="CA14" s="116" t="str">
        <f t="shared" si="25"/>
        <v/>
      </c>
      <c r="CB14" s="116" t="str">
        <f t="shared" si="25"/>
        <v/>
      </c>
      <c r="CC14" s="116" t="str">
        <f t="shared" si="25"/>
        <v/>
      </c>
      <c r="CD14" s="116" t="str">
        <f t="shared" si="25"/>
        <v/>
      </c>
      <c r="CE14" s="116" t="str">
        <f t="shared" si="25"/>
        <v/>
      </c>
      <c r="CF14" s="116" t="str">
        <f t="shared" si="25"/>
        <v/>
      </c>
      <c r="CG14" s="116" t="str">
        <f t="shared" si="25"/>
        <v/>
      </c>
      <c r="CH14" s="116" t="str">
        <f t="shared" si="25"/>
        <v/>
      </c>
      <c r="CI14" s="116" t="str">
        <f t="shared" si="26"/>
        <v/>
      </c>
      <c r="CJ14" s="116" t="str">
        <f t="shared" si="26"/>
        <v/>
      </c>
      <c r="CK14" s="116" t="str">
        <f t="shared" si="26"/>
        <v/>
      </c>
      <c r="CL14" s="116" t="str">
        <f t="shared" si="26"/>
        <v/>
      </c>
      <c r="CM14" s="116" t="str">
        <f t="shared" si="26"/>
        <v/>
      </c>
      <c r="CN14" s="116" t="str">
        <f t="shared" si="26"/>
        <v/>
      </c>
      <c r="CO14" s="116" t="str">
        <f t="shared" si="26"/>
        <v/>
      </c>
      <c r="CP14" s="116" t="str">
        <f t="shared" si="26"/>
        <v/>
      </c>
      <c r="CQ14" s="116" t="str">
        <f t="shared" si="26"/>
        <v/>
      </c>
      <c r="CR14" s="116" t="str">
        <f t="shared" si="26"/>
        <v/>
      </c>
      <c r="CS14" s="116" t="str">
        <f t="shared" si="17"/>
        <v/>
      </c>
      <c r="CT14" s="116" t="str">
        <f t="shared" si="17"/>
        <v/>
      </c>
      <c r="CU14" s="116" t="str">
        <f t="shared" si="17"/>
        <v/>
      </c>
      <c r="CV14" s="116" t="str">
        <f t="shared" si="17"/>
        <v/>
      </c>
      <c r="CW14" s="116" t="str">
        <f t="shared" si="17"/>
        <v/>
      </c>
      <c r="CX14" s="116" t="str">
        <f t="shared" si="17"/>
        <v/>
      </c>
      <c r="CY14" s="116" t="str">
        <f t="shared" si="9"/>
        <v/>
      </c>
      <c r="CZ14" s="116" t="str">
        <f t="shared" si="9"/>
        <v/>
      </c>
      <c r="DA14" s="116" t="str">
        <f t="shared" si="9"/>
        <v/>
      </c>
      <c r="DB14" s="116" t="str">
        <f t="shared" si="9"/>
        <v/>
      </c>
    </row>
    <row r="15" spans="2:106" ht="20.25" customHeight="1" thickBot="1" x14ac:dyDescent="0.3">
      <c r="B15" s="119"/>
      <c r="C15" s="116" t="s">
        <v>121</v>
      </c>
      <c r="D15" s="117"/>
      <c r="E15" s="117"/>
      <c r="F15" s="118">
        <f t="shared" si="10"/>
        <v>0</v>
      </c>
      <c r="G15" s="229">
        <f t="shared" si="18"/>
        <v>1</v>
      </c>
      <c r="H15" s="116" t="str">
        <f t="shared" si="18"/>
        <v/>
      </c>
      <c r="I15" s="116" t="str">
        <f t="shared" si="18"/>
        <v/>
      </c>
      <c r="J15" s="116" t="str">
        <f t="shared" si="18"/>
        <v/>
      </c>
      <c r="K15" s="116" t="str">
        <f t="shared" si="18"/>
        <v/>
      </c>
      <c r="L15" s="116" t="str">
        <f t="shared" si="18"/>
        <v/>
      </c>
      <c r="M15" s="116" t="str">
        <f t="shared" si="18"/>
        <v/>
      </c>
      <c r="N15" s="116" t="str">
        <f t="shared" si="18"/>
        <v/>
      </c>
      <c r="O15" s="116" t="str">
        <f t="shared" si="18"/>
        <v/>
      </c>
      <c r="P15" s="116" t="str">
        <f t="shared" si="18"/>
        <v/>
      </c>
      <c r="Q15" s="116" t="str">
        <f t="shared" si="19"/>
        <v/>
      </c>
      <c r="R15" s="116" t="str">
        <f t="shared" si="19"/>
        <v/>
      </c>
      <c r="S15" s="116" t="str">
        <f t="shared" si="19"/>
        <v/>
      </c>
      <c r="T15" s="116" t="str">
        <f t="shared" si="19"/>
        <v/>
      </c>
      <c r="U15" s="116" t="str">
        <f t="shared" si="19"/>
        <v/>
      </c>
      <c r="V15" s="116" t="str">
        <f t="shared" si="19"/>
        <v/>
      </c>
      <c r="W15" s="116" t="str">
        <f t="shared" si="19"/>
        <v/>
      </c>
      <c r="X15" s="116" t="str">
        <f t="shared" si="19"/>
        <v/>
      </c>
      <c r="Y15" s="116" t="str">
        <f t="shared" si="19"/>
        <v/>
      </c>
      <c r="Z15" s="116" t="str">
        <f t="shared" si="19"/>
        <v/>
      </c>
      <c r="AA15" s="116" t="str">
        <f t="shared" si="20"/>
        <v/>
      </c>
      <c r="AB15" s="116" t="str">
        <f t="shared" si="20"/>
        <v/>
      </c>
      <c r="AC15" s="116" t="str">
        <f t="shared" si="20"/>
        <v/>
      </c>
      <c r="AD15" s="116" t="str">
        <f t="shared" si="20"/>
        <v/>
      </c>
      <c r="AE15" s="116" t="str">
        <f t="shared" si="20"/>
        <v/>
      </c>
      <c r="AF15" s="116" t="str">
        <f t="shared" si="20"/>
        <v/>
      </c>
      <c r="AG15" s="116" t="str">
        <f t="shared" si="20"/>
        <v/>
      </c>
      <c r="AH15" s="116" t="str">
        <f t="shared" si="20"/>
        <v/>
      </c>
      <c r="AI15" s="116" t="str">
        <f t="shared" si="20"/>
        <v/>
      </c>
      <c r="AJ15" s="116" t="str">
        <f t="shared" si="20"/>
        <v/>
      </c>
      <c r="AK15" s="116" t="str">
        <f t="shared" si="21"/>
        <v/>
      </c>
      <c r="AL15" s="116" t="str">
        <f t="shared" si="21"/>
        <v/>
      </c>
      <c r="AM15" s="116" t="str">
        <f t="shared" si="21"/>
        <v/>
      </c>
      <c r="AN15" s="116" t="str">
        <f t="shared" si="21"/>
        <v/>
      </c>
      <c r="AO15" s="116" t="str">
        <f t="shared" si="21"/>
        <v/>
      </c>
      <c r="AP15" s="116" t="str">
        <f t="shared" si="21"/>
        <v/>
      </c>
      <c r="AQ15" s="116" t="str">
        <f t="shared" si="21"/>
        <v/>
      </c>
      <c r="AR15" s="116" t="str">
        <f t="shared" si="21"/>
        <v/>
      </c>
      <c r="AS15" s="116" t="str">
        <f t="shared" si="21"/>
        <v/>
      </c>
      <c r="AT15" s="116" t="str">
        <f t="shared" si="21"/>
        <v/>
      </c>
      <c r="AU15" s="116" t="str">
        <f t="shared" si="22"/>
        <v/>
      </c>
      <c r="AV15" s="116" t="str">
        <f t="shared" si="22"/>
        <v/>
      </c>
      <c r="AW15" s="116" t="str">
        <f t="shared" si="22"/>
        <v/>
      </c>
      <c r="AX15" s="116" t="str">
        <f t="shared" si="22"/>
        <v/>
      </c>
      <c r="AY15" s="116" t="str">
        <f t="shared" si="22"/>
        <v/>
      </c>
      <c r="AZ15" s="116" t="str">
        <f t="shared" si="22"/>
        <v/>
      </c>
      <c r="BA15" s="116" t="str">
        <f t="shared" si="22"/>
        <v/>
      </c>
      <c r="BB15" s="116" t="str">
        <f t="shared" si="22"/>
        <v/>
      </c>
      <c r="BC15" s="116" t="str">
        <f t="shared" si="22"/>
        <v/>
      </c>
      <c r="BD15" s="116" t="str">
        <f t="shared" si="22"/>
        <v/>
      </c>
      <c r="BE15" s="116" t="str">
        <f t="shared" si="23"/>
        <v/>
      </c>
      <c r="BF15" s="116" t="str">
        <f t="shared" si="23"/>
        <v/>
      </c>
      <c r="BG15" s="116" t="str">
        <f t="shared" si="23"/>
        <v/>
      </c>
      <c r="BH15" s="116" t="str">
        <f t="shared" si="23"/>
        <v/>
      </c>
      <c r="BI15" s="116" t="str">
        <f t="shared" si="23"/>
        <v/>
      </c>
      <c r="BJ15" s="116" t="str">
        <f t="shared" si="23"/>
        <v/>
      </c>
      <c r="BK15" s="116" t="str">
        <f t="shared" si="23"/>
        <v/>
      </c>
      <c r="BL15" s="116" t="str">
        <f t="shared" si="23"/>
        <v/>
      </c>
      <c r="BM15" s="116" t="str">
        <f t="shared" si="23"/>
        <v/>
      </c>
      <c r="BN15" s="116" t="str">
        <f t="shared" si="23"/>
        <v/>
      </c>
      <c r="BO15" s="116" t="str">
        <f t="shared" si="24"/>
        <v/>
      </c>
      <c r="BP15" s="116" t="str">
        <f t="shared" si="24"/>
        <v/>
      </c>
      <c r="BQ15" s="116" t="str">
        <f t="shared" si="24"/>
        <v/>
      </c>
      <c r="BR15" s="116" t="str">
        <f t="shared" si="24"/>
        <v/>
      </c>
      <c r="BS15" s="116" t="str">
        <f t="shared" si="24"/>
        <v/>
      </c>
      <c r="BT15" s="116" t="str">
        <f t="shared" si="24"/>
        <v/>
      </c>
      <c r="BU15" s="116" t="str">
        <f t="shared" si="24"/>
        <v/>
      </c>
      <c r="BV15" s="116" t="str">
        <f t="shared" si="24"/>
        <v/>
      </c>
      <c r="BW15" s="116" t="str">
        <f t="shared" si="24"/>
        <v/>
      </c>
      <c r="BX15" s="116" t="str">
        <f t="shared" si="24"/>
        <v/>
      </c>
      <c r="BY15" s="116" t="str">
        <f t="shared" si="25"/>
        <v/>
      </c>
      <c r="BZ15" s="116" t="str">
        <f t="shared" si="25"/>
        <v/>
      </c>
      <c r="CA15" s="116" t="str">
        <f t="shared" si="25"/>
        <v/>
      </c>
      <c r="CB15" s="116" t="str">
        <f t="shared" si="25"/>
        <v/>
      </c>
      <c r="CC15" s="116" t="str">
        <f t="shared" si="25"/>
        <v/>
      </c>
      <c r="CD15" s="116" t="str">
        <f t="shared" si="25"/>
        <v/>
      </c>
      <c r="CE15" s="116" t="str">
        <f t="shared" si="25"/>
        <v/>
      </c>
      <c r="CF15" s="116" t="str">
        <f t="shared" si="25"/>
        <v/>
      </c>
      <c r="CG15" s="116" t="str">
        <f t="shared" si="25"/>
        <v/>
      </c>
      <c r="CH15" s="116" t="str">
        <f t="shared" si="25"/>
        <v/>
      </c>
      <c r="CI15" s="116" t="str">
        <f t="shared" si="26"/>
        <v/>
      </c>
      <c r="CJ15" s="116" t="str">
        <f t="shared" si="26"/>
        <v/>
      </c>
      <c r="CK15" s="116" t="str">
        <f t="shared" si="26"/>
        <v/>
      </c>
      <c r="CL15" s="116" t="str">
        <f t="shared" si="26"/>
        <v/>
      </c>
      <c r="CM15" s="116" t="str">
        <f t="shared" si="26"/>
        <v/>
      </c>
      <c r="CN15" s="116" t="str">
        <f t="shared" si="26"/>
        <v/>
      </c>
      <c r="CO15" s="116" t="str">
        <f t="shared" si="26"/>
        <v/>
      </c>
      <c r="CP15" s="116" t="str">
        <f t="shared" si="26"/>
        <v/>
      </c>
      <c r="CQ15" s="116" t="str">
        <f t="shared" si="26"/>
        <v/>
      </c>
      <c r="CR15" s="116" t="str">
        <f t="shared" si="26"/>
        <v/>
      </c>
      <c r="CS15" s="116" t="str">
        <f t="shared" si="26"/>
        <v/>
      </c>
      <c r="CT15" s="116" t="str">
        <f t="shared" si="26"/>
        <v/>
      </c>
      <c r="CU15" s="116" t="str">
        <f t="shared" si="26"/>
        <v/>
      </c>
      <c r="CV15" s="116" t="str">
        <f t="shared" si="26"/>
        <v/>
      </c>
      <c r="CW15" s="116" t="str">
        <f t="shared" si="26"/>
        <v/>
      </c>
      <c r="CX15" s="116" t="str">
        <f t="shared" si="26"/>
        <v/>
      </c>
      <c r="CY15" s="116" t="str">
        <f t="shared" si="9"/>
        <v/>
      </c>
      <c r="CZ15" s="116" t="str">
        <f t="shared" si="9"/>
        <v/>
      </c>
      <c r="DA15" s="116" t="str">
        <f t="shared" si="9"/>
        <v/>
      </c>
      <c r="DB15" s="116" t="str">
        <f t="shared" si="9"/>
        <v/>
      </c>
    </row>
    <row r="16" spans="2:106" ht="20.25" customHeight="1" thickBot="1" x14ac:dyDescent="0.3">
      <c r="B16" s="119"/>
      <c r="C16" s="116" t="s">
        <v>122</v>
      </c>
      <c r="D16" s="117"/>
      <c r="E16" s="117"/>
      <c r="F16" s="118">
        <f t="shared" si="10"/>
        <v>0</v>
      </c>
      <c r="G16" s="229">
        <f t="shared" si="18"/>
        <v>1</v>
      </c>
      <c r="H16" s="116" t="str">
        <f t="shared" si="18"/>
        <v/>
      </c>
      <c r="I16" s="116" t="str">
        <f t="shared" si="18"/>
        <v/>
      </c>
      <c r="J16" s="116" t="str">
        <f t="shared" si="18"/>
        <v/>
      </c>
      <c r="K16" s="116" t="str">
        <f t="shared" si="18"/>
        <v/>
      </c>
      <c r="L16" s="116" t="str">
        <f t="shared" si="18"/>
        <v/>
      </c>
      <c r="M16" s="116" t="str">
        <f t="shared" si="18"/>
        <v/>
      </c>
      <c r="N16" s="116" t="str">
        <f t="shared" si="18"/>
        <v/>
      </c>
      <c r="O16" s="116" t="str">
        <f t="shared" si="18"/>
        <v/>
      </c>
      <c r="P16" s="116" t="str">
        <f t="shared" si="18"/>
        <v/>
      </c>
      <c r="Q16" s="116" t="str">
        <f t="shared" si="19"/>
        <v/>
      </c>
      <c r="R16" s="116" t="str">
        <f t="shared" si="19"/>
        <v/>
      </c>
      <c r="S16" s="116" t="str">
        <f t="shared" si="19"/>
        <v/>
      </c>
      <c r="T16" s="116" t="str">
        <f t="shared" si="19"/>
        <v/>
      </c>
      <c r="U16" s="116" t="str">
        <f t="shared" si="19"/>
        <v/>
      </c>
      <c r="V16" s="116" t="str">
        <f t="shared" si="19"/>
        <v/>
      </c>
      <c r="W16" s="116" t="str">
        <f t="shared" si="19"/>
        <v/>
      </c>
      <c r="X16" s="116" t="str">
        <f t="shared" si="19"/>
        <v/>
      </c>
      <c r="Y16" s="116" t="str">
        <f t="shared" si="19"/>
        <v/>
      </c>
      <c r="Z16" s="116" t="str">
        <f t="shared" si="19"/>
        <v/>
      </c>
      <c r="AA16" s="116" t="str">
        <f t="shared" si="20"/>
        <v/>
      </c>
      <c r="AB16" s="116" t="str">
        <f t="shared" si="20"/>
        <v/>
      </c>
      <c r="AC16" s="116" t="str">
        <f t="shared" si="20"/>
        <v/>
      </c>
      <c r="AD16" s="116" t="str">
        <f t="shared" si="20"/>
        <v/>
      </c>
      <c r="AE16" s="116" t="str">
        <f t="shared" si="20"/>
        <v/>
      </c>
      <c r="AF16" s="116" t="str">
        <f t="shared" si="20"/>
        <v/>
      </c>
      <c r="AG16" s="116" t="str">
        <f t="shared" si="20"/>
        <v/>
      </c>
      <c r="AH16" s="116" t="str">
        <f t="shared" si="20"/>
        <v/>
      </c>
      <c r="AI16" s="116" t="str">
        <f t="shared" si="20"/>
        <v/>
      </c>
      <c r="AJ16" s="116" t="str">
        <f t="shared" si="20"/>
        <v/>
      </c>
      <c r="AK16" s="116" t="str">
        <f t="shared" si="21"/>
        <v/>
      </c>
      <c r="AL16" s="116" t="str">
        <f t="shared" si="21"/>
        <v/>
      </c>
      <c r="AM16" s="116" t="str">
        <f t="shared" si="21"/>
        <v/>
      </c>
      <c r="AN16" s="116" t="str">
        <f t="shared" si="21"/>
        <v/>
      </c>
      <c r="AO16" s="116" t="str">
        <f t="shared" si="21"/>
        <v/>
      </c>
      <c r="AP16" s="116" t="str">
        <f t="shared" si="21"/>
        <v/>
      </c>
      <c r="AQ16" s="116" t="str">
        <f t="shared" si="21"/>
        <v/>
      </c>
      <c r="AR16" s="116" t="str">
        <f t="shared" si="21"/>
        <v/>
      </c>
      <c r="AS16" s="116" t="str">
        <f t="shared" si="21"/>
        <v/>
      </c>
      <c r="AT16" s="116" t="str">
        <f t="shared" si="21"/>
        <v/>
      </c>
      <c r="AU16" s="116" t="str">
        <f t="shared" si="22"/>
        <v/>
      </c>
      <c r="AV16" s="116" t="str">
        <f t="shared" si="22"/>
        <v/>
      </c>
      <c r="AW16" s="116" t="str">
        <f t="shared" si="22"/>
        <v/>
      </c>
      <c r="AX16" s="116" t="str">
        <f t="shared" si="22"/>
        <v/>
      </c>
      <c r="AY16" s="116" t="str">
        <f t="shared" si="22"/>
        <v/>
      </c>
      <c r="AZ16" s="116" t="str">
        <f t="shared" si="22"/>
        <v/>
      </c>
      <c r="BA16" s="116" t="str">
        <f t="shared" si="22"/>
        <v/>
      </c>
      <c r="BB16" s="116" t="str">
        <f t="shared" si="22"/>
        <v/>
      </c>
      <c r="BC16" s="116" t="str">
        <f t="shared" si="22"/>
        <v/>
      </c>
      <c r="BD16" s="116" t="str">
        <f t="shared" si="22"/>
        <v/>
      </c>
      <c r="BE16" s="116" t="str">
        <f t="shared" si="23"/>
        <v/>
      </c>
      <c r="BF16" s="116" t="str">
        <f t="shared" si="23"/>
        <v/>
      </c>
      <c r="BG16" s="116" t="str">
        <f t="shared" si="23"/>
        <v/>
      </c>
      <c r="BH16" s="116" t="str">
        <f t="shared" si="23"/>
        <v/>
      </c>
      <c r="BI16" s="116" t="str">
        <f t="shared" si="23"/>
        <v/>
      </c>
      <c r="BJ16" s="116" t="str">
        <f t="shared" si="23"/>
        <v/>
      </c>
      <c r="BK16" s="116" t="str">
        <f t="shared" si="23"/>
        <v/>
      </c>
      <c r="BL16" s="116" t="str">
        <f t="shared" si="23"/>
        <v/>
      </c>
      <c r="BM16" s="116" t="str">
        <f t="shared" si="23"/>
        <v/>
      </c>
      <c r="BN16" s="116" t="str">
        <f t="shared" si="23"/>
        <v/>
      </c>
      <c r="BO16" s="116" t="str">
        <f t="shared" si="24"/>
        <v/>
      </c>
      <c r="BP16" s="116" t="str">
        <f t="shared" si="24"/>
        <v/>
      </c>
      <c r="BQ16" s="116" t="str">
        <f t="shared" si="24"/>
        <v/>
      </c>
      <c r="BR16" s="116" t="str">
        <f t="shared" si="24"/>
        <v/>
      </c>
      <c r="BS16" s="116" t="str">
        <f t="shared" si="24"/>
        <v/>
      </c>
      <c r="BT16" s="116" t="str">
        <f t="shared" si="24"/>
        <v/>
      </c>
      <c r="BU16" s="116" t="str">
        <f t="shared" si="24"/>
        <v/>
      </c>
      <c r="BV16" s="116" t="str">
        <f t="shared" si="24"/>
        <v/>
      </c>
      <c r="BW16" s="116" t="str">
        <f t="shared" si="24"/>
        <v/>
      </c>
      <c r="BX16" s="116" t="str">
        <f t="shared" si="24"/>
        <v/>
      </c>
      <c r="BY16" s="116" t="str">
        <f t="shared" si="25"/>
        <v/>
      </c>
      <c r="BZ16" s="116" t="str">
        <f t="shared" si="25"/>
        <v/>
      </c>
      <c r="CA16" s="116" t="str">
        <f t="shared" si="25"/>
        <v/>
      </c>
      <c r="CB16" s="116" t="str">
        <f t="shared" si="25"/>
        <v/>
      </c>
      <c r="CC16" s="116" t="str">
        <f t="shared" si="25"/>
        <v/>
      </c>
      <c r="CD16" s="116" t="str">
        <f t="shared" si="25"/>
        <v/>
      </c>
      <c r="CE16" s="116" t="str">
        <f t="shared" si="25"/>
        <v/>
      </c>
      <c r="CF16" s="116" t="str">
        <f t="shared" si="25"/>
        <v/>
      </c>
      <c r="CG16" s="116" t="str">
        <f t="shared" si="25"/>
        <v/>
      </c>
      <c r="CH16" s="116" t="str">
        <f t="shared" si="25"/>
        <v/>
      </c>
      <c r="CI16" s="116" t="str">
        <f t="shared" si="26"/>
        <v/>
      </c>
      <c r="CJ16" s="116" t="str">
        <f t="shared" si="26"/>
        <v/>
      </c>
      <c r="CK16" s="116" t="str">
        <f t="shared" si="26"/>
        <v/>
      </c>
      <c r="CL16" s="116" t="str">
        <f t="shared" si="26"/>
        <v/>
      </c>
      <c r="CM16" s="116" t="str">
        <f t="shared" si="26"/>
        <v/>
      </c>
      <c r="CN16" s="116" t="str">
        <f t="shared" si="26"/>
        <v/>
      </c>
      <c r="CO16" s="116" t="str">
        <f t="shared" si="26"/>
        <v/>
      </c>
      <c r="CP16" s="116" t="str">
        <f t="shared" si="26"/>
        <v/>
      </c>
      <c r="CQ16" s="116" t="str">
        <f t="shared" si="26"/>
        <v/>
      </c>
      <c r="CR16" s="116" t="str">
        <f t="shared" si="26"/>
        <v/>
      </c>
      <c r="CS16" s="116" t="str">
        <f t="shared" si="26"/>
        <v/>
      </c>
      <c r="CT16" s="116" t="str">
        <f t="shared" si="26"/>
        <v/>
      </c>
      <c r="CU16" s="116" t="str">
        <f t="shared" si="26"/>
        <v/>
      </c>
      <c r="CV16" s="116" t="str">
        <f t="shared" si="26"/>
        <v/>
      </c>
      <c r="CW16" s="116" t="str">
        <f t="shared" si="26"/>
        <v/>
      </c>
      <c r="CX16" s="116" t="str">
        <f t="shared" si="26"/>
        <v/>
      </c>
      <c r="CY16" s="116" t="str">
        <f t="shared" si="9"/>
        <v/>
      </c>
      <c r="CZ16" s="116" t="str">
        <f t="shared" si="9"/>
        <v/>
      </c>
      <c r="DA16" s="116" t="str">
        <f t="shared" si="9"/>
        <v/>
      </c>
      <c r="DB16" s="116" t="str">
        <f t="shared" si="9"/>
        <v/>
      </c>
    </row>
    <row r="17" spans="2:106" ht="20.25" customHeight="1" x14ac:dyDescent="0.25">
      <c r="B17" s="267" t="s">
        <v>123</v>
      </c>
      <c r="C17" s="268"/>
      <c r="D17" s="268"/>
      <c r="E17" s="269"/>
      <c r="F17" s="47">
        <f>SUM(F5:F16)</f>
        <v>0</v>
      </c>
      <c r="G17" s="229"/>
      <c r="H17" s="116"/>
      <c r="I17" s="116"/>
      <c r="J17" s="116"/>
      <c r="K17" s="116"/>
      <c r="L17" s="116"/>
      <c r="M17" s="116"/>
      <c r="N17" s="116"/>
      <c r="O17" s="116"/>
      <c r="P17" s="116"/>
      <c r="Q17" s="116"/>
      <c r="R17" s="116"/>
      <c r="S17" s="116"/>
      <c r="T17" s="116"/>
      <c r="U17" s="116"/>
      <c r="V17" s="116"/>
      <c r="W17" s="116"/>
      <c r="X17" s="116"/>
      <c r="Y17" s="116"/>
      <c r="Z17" s="116"/>
      <c r="AA17" s="116"/>
      <c r="AB17" s="116"/>
      <c r="AC17" s="116"/>
      <c r="AD17" s="116"/>
      <c r="AE17" s="116"/>
      <c r="AF17" s="116"/>
      <c r="AG17" s="116"/>
      <c r="AH17" s="116"/>
      <c r="AI17" s="116"/>
      <c r="AJ17" s="116"/>
      <c r="AK17" s="116"/>
      <c r="AL17" s="116"/>
      <c r="AM17" s="116"/>
      <c r="AN17" s="116"/>
      <c r="AO17" s="116"/>
      <c r="AP17" s="116"/>
      <c r="AQ17" s="116"/>
      <c r="AR17" s="116"/>
      <c r="AS17" s="116"/>
      <c r="AT17" s="116"/>
      <c r="AU17" s="116"/>
      <c r="AV17" s="116"/>
      <c r="AW17" s="116"/>
      <c r="AX17" s="116"/>
      <c r="AY17" s="116"/>
      <c r="AZ17" s="116"/>
      <c r="BA17" s="116"/>
      <c r="BB17" s="116"/>
      <c r="BC17" s="116"/>
      <c r="BD17" s="116"/>
      <c r="BE17" s="116"/>
      <c r="BF17" s="116"/>
      <c r="BG17" s="116"/>
      <c r="BH17" s="116"/>
      <c r="BI17" s="116"/>
      <c r="BJ17" s="116"/>
      <c r="BK17" s="116"/>
      <c r="BL17" s="116"/>
      <c r="BM17" s="116"/>
      <c r="BN17" s="116"/>
      <c r="BO17" s="116"/>
      <c r="BP17" s="116"/>
      <c r="BQ17" s="116"/>
      <c r="BR17" s="116"/>
      <c r="BS17" s="116"/>
      <c r="BT17" s="116"/>
      <c r="BU17" s="116"/>
      <c r="BV17" s="116"/>
      <c r="BW17" s="116"/>
      <c r="BX17" s="116"/>
      <c r="BY17" s="116"/>
      <c r="BZ17" s="116"/>
      <c r="CA17" s="116"/>
      <c r="CB17" s="116"/>
      <c r="CC17" s="116"/>
      <c r="CD17" s="116"/>
      <c r="CE17" s="116"/>
      <c r="CF17" s="116"/>
      <c r="CG17" s="116"/>
      <c r="CH17" s="116"/>
      <c r="CI17" s="116"/>
      <c r="CJ17" s="116"/>
      <c r="CK17" s="116"/>
      <c r="CL17" s="116"/>
      <c r="CM17" s="116"/>
      <c r="CN17" s="116"/>
      <c r="CO17" s="116"/>
      <c r="CP17" s="116"/>
      <c r="CQ17" s="116"/>
      <c r="CR17" s="116"/>
      <c r="CS17" s="116"/>
      <c r="CT17" s="116"/>
      <c r="CU17" s="116"/>
      <c r="CV17" s="116"/>
      <c r="CW17" s="116"/>
      <c r="CX17" s="116"/>
      <c r="CY17" s="116"/>
      <c r="CZ17" s="116"/>
      <c r="DA17" s="116"/>
      <c r="DB17" s="116"/>
    </row>
    <row r="18" spans="2:106" ht="7.5" customHeight="1" x14ac:dyDescent="0.25">
      <c r="B18" s="221"/>
      <c r="C18" s="180"/>
      <c r="D18" s="180"/>
      <c r="E18" s="180"/>
      <c r="F18" s="222"/>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c r="AE18" s="180"/>
      <c r="AF18" s="180"/>
      <c r="AG18" s="180"/>
      <c r="AH18" s="180"/>
      <c r="AI18" s="180"/>
      <c r="AJ18" s="180"/>
      <c r="AK18" s="180"/>
      <c r="AL18" s="180"/>
      <c r="AM18" s="180"/>
      <c r="AN18" s="180"/>
      <c r="AO18" s="180"/>
      <c r="AP18" s="180"/>
      <c r="AQ18" s="180"/>
      <c r="AR18" s="180"/>
      <c r="AS18" s="180"/>
      <c r="AT18" s="180"/>
      <c r="AU18" s="180"/>
      <c r="AV18" s="180"/>
      <c r="AW18" s="180"/>
      <c r="AX18" s="180"/>
      <c r="AY18" s="180"/>
      <c r="AZ18" s="180"/>
      <c r="BA18" s="180"/>
      <c r="BB18" s="180"/>
      <c r="BC18" s="180"/>
      <c r="BD18" s="180"/>
      <c r="BE18" s="180"/>
      <c r="BF18" s="180"/>
      <c r="BG18" s="180"/>
      <c r="BH18" s="180"/>
      <c r="BI18" s="180"/>
      <c r="BJ18" s="180"/>
      <c r="BK18" s="180"/>
      <c r="BL18" s="180"/>
      <c r="BM18" s="180"/>
      <c r="BN18" s="180"/>
      <c r="BO18" s="180"/>
      <c r="BP18" s="180"/>
      <c r="BQ18" s="180"/>
      <c r="BR18" s="180"/>
      <c r="BS18" s="180"/>
      <c r="BT18" s="180"/>
      <c r="BU18" s="180"/>
      <c r="BV18" s="180"/>
      <c r="BW18" s="180"/>
      <c r="BX18" s="180"/>
      <c r="BY18" s="180"/>
      <c r="BZ18" s="180"/>
      <c r="CA18" s="180"/>
      <c r="CB18" s="180"/>
      <c r="CC18" s="180"/>
      <c r="CD18" s="180"/>
      <c r="CE18" s="180"/>
      <c r="CF18" s="180"/>
      <c r="CG18" s="180"/>
      <c r="CH18" s="180"/>
      <c r="CI18" s="180"/>
      <c r="CJ18" s="180"/>
      <c r="CK18" s="180"/>
      <c r="CL18" s="180"/>
      <c r="CM18" s="180"/>
      <c r="CN18" s="180"/>
      <c r="CO18" s="180"/>
      <c r="CP18" s="180"/>
      <c r="CQ18" s="180"/>
      <c r="CR18" s="180"/>
      <c r="CS18" s="180"/>
      <c r="CT18" s="180"/>
      <c r="CU18" s="180"/>
      <c r="CV18" s="180"/>
      <c r="CW18" s="180"/>
      <c r="CX18" s="180"/>
      <c r="CY18" s="180"/>
      <c r="CZ18" s="180"/>
      <c r="DA18" s="180"/>
      <c r="DB18" s="180"/>
    </row>
  </sheetData>
  <sheetProtection sheet="1" selectLockedCells="1"/>
  <mergeCells count="22">
    <mergeCell ref="B17:E17"/>
    <mergeCell ref="B2:C4"/>
    <mergeCell ref="BO2:BS2"/>
    <mergeCell ref="G2:K2"/>
    <mergeCell ref="L2:P2"/>
    <mergeCell ref="AA2:AE2"/>
    <mergeCell ref="AF2:AJ2"/>
    <mergeCell ref="AK2:AO2"/>
    <mergeCell ref="AP2:AT2"/>
    <mergeCell ref="BE2:BI2"/>
    <mergeCell ref="BJ2:BN2"/>
    <mergeCell ref="Q2:U2"/>
    <mergeCell ref="CS2:CW2"/>
    <mergeCell ref="V2:Z2"/>
    <mergeCell ref="AU2:AY2"/>
    <mergeCell ref="AZ2:BD2"/>
    <mergeCell ref="CX2:DB2"/>
    <mergeCell ref="BT2:BX2"/>
    <mergeCell ref="BY2:CC2"/>
    <mergeCell ref="CD2:CH2"/>
    <mergeCell ref="CI2:CM2"/>
    <mergeCell ref="CN2:CR2"/>
  </mergeCells>
  <conditionalFormatting sqref="G4:K4">
    <cfRule type="cellIs" dxfId="205" priority="56" stopIfTrue="1" operator="equal">
      <formula>1</formula>
    </cfRule>
  </conditionalFormatting>
  <conditionalFormatting sqref="L5:CM5 L9:CM10 G6:CM6 CS6:DB6 CS8:DB8 G8:CM8">
    <cfRule type="cellIs" dxfId="204" priority="53" stopIfTrue="1" operator="equal">
      <formula>1</formula>
    </cfRule>
  </conditionalFormatting>
  <conditionalFormatting sqref="L17:CM17">
    <cfRule type="cellIs" dxfId="203" priority="49" stopIfTrue="1" operator="equal">
      <formula>1</formula>
    </cfRule>
  </conditionalFormatting>
  <conditionalFormatting sqref="G12:K12 G16:K16">
    <cfRule type="cellIs" dxfId="202" priority="52" stopIfTrue="1" operator="equal">
      <formula>1</formula>
    </cfRule>
  </conditionalFormatting>
  <conditionalFormatting sqref="L4:CM4">
    <cfRule type="cellIs" dxfId="201" priority="55" stopIfTrue="1" operator="equal">
      <formula>1</formula>
    </cfRule>
  </conditionalFormatting>
  <conditionalFormatting sqref="G5:K5 G9:K10">
    <cfRule type="cellIs" dxfId="200" priority="54" stopIfTrue="1" operator="equal">
      <formula>1</formula>
    </cfRule>
  </conditionalFormatting>
  <conditionalFormatting sqref="L12:CM12 L16:CM16">
    <cfRule type="cellIs" dxfId="199" priority="51" stopIfTrue="1" operator="equal">
      <formula>1</formula>
    </cfRule>
  </conditionalFormatting>
  <conditionalFormatting sqref="G17:K17">
    <cfRule type="cellIs" dxfId="198" priority="50" stopIfTrue="1" operator="equal">
      <formula>1</formula>
    </cfRule>
  </conditionalFormatting>
  <conditionalFormatting sqref="G14:K14">
    <cfRule type="cellIs" dxfId="197" priority="48" stopIfTrue="1" operator="equal">
      <formula>1</formula>
    </cfRule>
  </conditionalFormatting>
  <conditionalFormatting sqref="L14:CM14">
    <cfRule type="cellIs" dxfId="196" priority="47" stopIfTrue="1" operator="equal">
      <formula>1</formula>
    </cfRule>
  </conditionalFormatting>
  <conditionalFormatting sqref="G15:K15">
    <cfRule type="cellIs" dxfId="195" priority="46" stopIfTrue="1" operator="equal">
      <formula>1</formula>
    </cfRule>
  </conditionalFormatting>
  <conditionalFormatting sqref="L15:CM15">
    <cfRule type="cellIs" dxfId="194" priority="45" stopIfTrue="1" operator="equal">
      <formula>1</formula>
    </cfRule>
  </conditionalFormatting>
  <conditionalFormatting sqref="G11:K11">
    <cfRule type="cellIs" dxfId="193" priority="40" stopIfTrue="1" operator="equal">
      <formula>1</formula>
    </cfRule>
  </conditionalFormatting>
  <conditionalFormatting sqref="L11:CM11">
    <cfRule type="cellIs" dxfId="192" priority="39" stopIfTrue="1" operator="equal">
      <formula>1</formula>
    </cfRule>
  </conditionalFormatting>
  <conditionalFormatting sqref="G13:K13">
    <cfRule type="cellIs" dxfId="191" priority="38" stopIfTrue="1" operator="equal">
      <formula>1</formula>
    </cfRule>
  </conditionalFormatting>
  <conditionalFormatting sqref="L13:CM13">
    <cfRule type="cellIs" dxfId="190" priority="37" stopIfTrue="1" operator="equal">
      <formula>1</formula>
    </cfRule>
  </conditionalFormatting>
  <conditionalFormatting sqref="CS4:CW4">
    <cfRule type="cellIs" dxfId="189" priority="28" stopIfTrue="1" operator="equal">
      <formula>1</formula>
    </cfRule>
  </conditionalFormatting>
  <conditionalFormatting sqref="CX5:DB5 CX9:DB10">
    <cfRule type="cellIs" dxfId="188" priority="25" stopIfTrue="1" operator="equal">
      <formula>1</formula>
    </cfRule>
  </conditionalFormatting>
  <conditionalFormatting sqref="CX17:DB17">
    <cfRule type="cellIs" dxfId="187" priority="21" stopIfTrue="1" operator="equal">
      <formula>1</formula>
    </cfRule>
  </conditionalFormatting>
  <conditionalFormatting sqref="CS12:CW12 CS16:CW16">
    <cfRule type="cellIs" dxfId="186" priority="24" stopIfTrue="1" operator="equal">
      <formula>1</formula>
    </cfRule>
  </conditionalFormatting>
  <conditionalFormatting sqref="CX4:DB4">
    <cfRule type="cellIs" dxfId="185" priority="27" stopIfTrue="1" operator="equal">
      <formula>1</formula>
    </cfRule>
  </conditionalFormatting>
  <conditionalFormatting sqref="CS5:CW5 CS9:CW10">
    <cfRule type="cellIs" dxfId="184" priority="26" stopIfTrue="1" operator="equal">
      <formula>1</formula>
    </cfRule>
  </conditionalFormatting>
  <conditionalFormatting sqref="CX12:DB12 CX16:DB16">
    <cfRule type="cellIs" dxfId="183" priority="23" stopIfTrue="1" operator="equal">
      <formula>1</formula>
    </cfRule>
  </conditionalFormatting>
  <conditionalFormatting sqref="CS17:CW17">
    <cfRule type="cellIs" dxfId="182" priority="22" stopIfTrue="1" operator="equal">
      <formula>1</formula>
    </cfRule>
  </conditionalFormatting>
  <conditionalFormatting sqref="CS14:CW14">
    <cfRule type="cellIs" dxfId="181" priority="20" stopIfTrue="1" operator="equal">
      <formula>1</formula>
    </cfRule>
  </conditionalFormatting>
  <conditionalFormatting sqref="CX14:DB14">
    <cfRule type="cellIs" dxfId="180" priority="19" stopIfTrue="1" operator="equal">
      <formula>1</formula>
    </cfRule>
  </conditionalFormatting>
  <conditionalFormatting sqref="CS15:CW15">
    <cfRule type="cellIs" dxfId="179" priority="18" stopIfTrue="1" operator="equal">
      <formula>1</formula>
    </cfRule>
  </conditionalFormatting>
  <conditionalFormatting sqref="CX15:DB15">
    <cfRule type="cellIs" dxfId="178" priority="17" stopIfTrue="1" operator="equal">
      <formula>1</formula>
    </cfRule>
  </conditionalFormatting>
  <conditionalFormatting sqref="CS11:CW11">
    <cfRule type="cellIs" dxfId="177" priority="16" stopIfTrue="1" operator="equal">
      <formula>1</formula>
    </cfRule>
  </conditionalFormatting>
  <conditionalFormatting sqref="CX11:DB11">
    <cfRule type="cellIs" dxfId="176" priority="15" stopIfTrue="1" operator="equal">
      <formula>1</formula>
    </cfRule>
  </conditionalFormatting>
  <conditionalFormatting sqref="CS13:CW13">
    <cfRule type="cellIs" dxfId="175" priority="14" stopIfTrue="1" operator="equal">
      <formula>1</formula>
    </cfRule>
  </conditionalFormatting>
  <conditionalFormatting sqref="CX13:DB13">
    <cfRule type="cellIs" dxfId="174" priority="13" stopIfTrue="1" operator="equal">
      <formula>1</formula>
    </cfRule>
  </conditionalFormatting>
  <conditionalFormatting sqref="CN5:CR6 CN8:CR10">
    <cfRule type="cellIs" dxfId="173" priority="9" stopIfTrue="1" operator="equal">
      <formula>1</formula>
    </cfRule>
  </conditionalFormatting>
  <conditionalFormatting sqref="CN17:CR17">
    <cfRule type="cellIs" dxfId="172" priority="7" stopIfTrue="1" operator="equal">
      <formula>1</formula>
    </cfRule>
  </conditionalFormatting>
  <conditionalFormatting sqref="CN4:CR4">
    <cfRule type="cellIs" dxfId="171" priority="10" stopIfTrue="1" operator="equal">
      <formula>1</formula>
    </cfRule>
  </conditionalFormatting>
  <conditionalFormatting sqref="CN12:CR12 CN16:CR16">
    <cfRule type="cellIs" dxfId="170" priority="8" stopIfTrue="1" operator="equal">
      <formula>1</formula>
    </cfRule>
  </conditionalFormatting>
  <conditionalFormatting sqref="CN14:CR14">
    <cfRule type="cellIs" dxfId="169" priority="6" stopIfTrue="1" operator="equal">
      <formula>1</formula>
    </cfRule>
  </conditionalFormatting>
  <conditionalFormatting sqref="CN15:CR15">
    <cfRule type="cellIs" dxfId="168" priority="5" stopIfTrue="1" operator="equal">
      <formula>1</formula>
    </cfRule>
  </conditionalFormatting>
  <conditionalFormatting sqref="CN11:CR11">
    <cfRule type="cellIs" dxfId="167" priority="4" stopIfTrue="1" operator="equal">
      <formula>1</formula>
    </cfRule>
  </conditionalFormatting>
  <conditionalFormatting sqref="CN13:CR13">
    <cfRule type="cellIs" dxfId="166" priority="3" stopIfTrue="1" operator="equal">
      <formula>1</formula>
    </cfRule>
  </conditionalFormatting>
  <conditionalFormatting sqref="G7:CM7 CS7:DB7">
    <cfRule type="cellIs" dxfId="165" priority="2" stopIfTrue="1" operator="equal">
      <formula>1</formula>
    </cfRule>
  </conditionalFormatting>
  <conditionalFormatting sqref="CN7:CR7">
    <cfRule type="cellIs" dxfId="164" priority="1" stopIfTrue="1" operator="equal">
      <formula>1</formula>
    </cfRule>
  </conditionalFormatting>
  <pageMargins left="0.7" right="0.7" top="0.75" bottom="0.75" header="0.3" footer="0.3"/>
  <pageSetup scale="63" fitToWidth="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1"/>
  <sheetViews>
    <sheetView showGridLines="0" showRowColHeaders="0" zoomScale="115" zoomScaleNormal="115" zoomScaleSheetLayoutView="100" workbookViewId="0">
      <pane ySplit="5" topLeftCell="A6" activePane="bottomLeft" state="frozen"/>
      <selection pane="bottomLeft" activeCell="C6" sqref="C6"/>
    </sheetView>
  </sheetViews>
  <sheetFormatPr defaultColWidth="0" defaultRowHeight="0" customHeight="1" zeroHeight="1" x14ac:dyDescent="0.25"/>
  <cols>
    <col min="1" max="1" width="1.28515625" style="201" customWidth="1"/>
    <col min="2" max="2" width="5.7109375" style="201" bestFit="1" customWidth="1"/>
    <col min="3" max="3" width="31.7109375" style="201" customWidth="1"/>
    <col min="4" max="4" width="5" style="200" customWidth="1"/>
    <col min="5" max="5" width="5.85546875" style="200" customWidth="1"/>
    <col min="6" max="6" width="4.140625" style="200" customWidth="1"/>
    <col min="7" max="18" width="5.42578125" style="200" customWidth="1"/>
    <col min="19" max="19" width="5.7109375" style="201" customWidth="1"/>
    <col min="20" max="21" width="5" style="201" customWidth="1"/>
    <col min="22" max="22" width="5.28515625" style="201" customWidth="1"/>
    <col min="23" max="23" width="7.42578125" style="201" customWidth="1"/>
    <col min="24" max="24" width="5.28515625" style="201" customWidth="1"/>
    <col min="25" max="25" width="26.28515625" style="201" customWidth="1"/>
    <col min="26" max="26" width="6.42578125" style="201" customWidth="1"/>
    <col min="27" max="27" width="26.28515625" style="201" customWidth="1"/>
    <col min="28" max="28" width="6.5703125" style="201" customWidth="1"/>
    <col min="29" max="125" width="9.140625" style="207" hidden="1" customWidth="1"/>
    <col min="126" max="143" width="0" style="207" hidden="1" customWidth="1"/>
    <col min="144" max="144" width="0" style="207" hidden="1"/>
    <col min="145" max="16384" width="9.140625" style="207" hidden="1"/>
  </cols>
  <sheetData>
    <row r="1" spans="2:28" s="201" customFormat="1" ht="7.5" customHeight="1" thickBot="1" x14ac:dyDescent="0.3">
      <c r="D1" s="200"/>
      <c r="E1" s="200"/>
      <c r="F1" s="200"/>
      <c r="G1" s="200"/>
      <c r="H1" s="200"/>
      <c r="I1" s="200"/>
      <c r="J1" s="200"/>
      <c r="K1" s="200"/>
      <c r="L1" s="200"/>
      <c r="M1" s="200"/>
      <c r="N1" s="200"/>
      <c r="O1" s="200"/>
      <c r="P1" s="200"/>
      <c r="Q1" s="200"/>
      <c r="R1" s="200"/>
      <c r="S1" s="200"/>
      <c r="T1" s="200"/>
      <c r="X1" s="200"/>
    </row>
    <row r="2" spans="2:28" s="201" customFormat="1" ht="24" customHeight="1" thickBot="1" x14ac:dyDescent="0.3">
      <c r="B2" s="296">
        <f>Inputs!D3</f>
        <v>0</v>
      </c>
      <c r="C2" s="276"/>
      <c r="D2" s="316" t="s">
        <v>141</v>
      </c>
      <c r="E2" s="316"/>
      <c r="F2" s="317"/>
      <c r="G2" s="313" t="s">
        <v>142</v>
      </c>
      <c r="H2" s="314"/>
      <c r="I2" s="314"/>
      <c r="J2" s="314"/>
      <c r="K2" s="314"/>
      <c r="L2" s="314"/>
      <c r="M2" s="314"/>
      <c r="N2" s="314"/>
      <c r="O2" s="314"/>
      <c r="P2" s="314"/>
      <c r="Q2" s="314"/>
      <c r="R2" s="315"/>
      <c r="S2" s="284" t="s">
        <v>144</v>
      </c>
      <c r="T2" s="306" t="s">
        <v>145</v>
      </c>
      <c r="U2" s="307"/>
      <c r="V2" s="284" t="s">
        <v>78</v>
      </c>
      <c r="W2" s="284" t="s">
        <v>147</v>
      </c>
      <c r="X2" s="284" t="s">
        <v>143</v>
      </c>
      <c r="Y2" s="209"/>
      <c r="Z2" s="210"/>
      <c r="AA2" s="210"/>
      <c r="AB2" s="211"/>
    </row>
    <row r="3" spans="2:28" s="201" customFormat="1" ht="32.25" customHeight="1" thickBot="1" x14ac:dyDescent="0.3">
      <c r="B3" s="297"/>
      <c r="C3" s="298"/>
      <c r="D3" s="290"/>
      <c r="E3" s="291"/>
      <c r="F3" s="292"/>
      <c r="G3" s="287"/>
      <c r="H3" s="288"/>
      <c r="I3" s="288"/>
      <c r="J3" s="289"/>
      <c r="K3" s="287"/>
      <c r="L3" s="288"/>
      <c r="M3" s="288"/>
      <c r="N3" s="289"/>
      <c r="O3" s="287"/>
      <c r="P3" s="288"/>
      <c r="Q3" s="288"/>
      <c r="R3" s="289"/>
      <c r="S3" s="285"/>
      <c r="T3" s="308"/>
      <c r="U3" s="309"/>
      <c r="V3" s="285"/>
      <c r="W3" s="285"/>
      <c r="X3" s="285"/>
      <c r="Y3" s="208" t="s">
        <v>148</v>
      </c>
      <c r="Z3" s="230">
        <f>COUNTIF(C6:C105,"*")</f>
        <v>0</v>
      </c>
      <c r="AA3" s="208" t="s">
        <v>146</v>
      </c>
      <c r="AB3" s="230">
        <f>COUNTIF(X6:X105,"Y")</f>
        <v>0</v>
      </c>
    </row>
    <row r="4" spans="2:28" s="201" customFormat="1" ht="16.5" thickBot="1" x14ac:dyDescent="0.3">
      <c r="B4" s="297"/>
      <c r="C4" s="298"/>
      <c r="D4" s="293"/>
      <c r="E4" s="294"/>
      <c r="F4" s="295"/>
      <c r="G4" s="212"/>
      <c r="H4" s="213"/>
      <c r="I4" s="213"/>
      <c r="J4" s="214"/>
      <c r="K4" s="215"/>
      <c r="L4" s="216"/>
      <c r="M4" s="216"/>
      <c r="N4" s="217"/>
      <c r="O4" s="215"/>
      <c r="P4" s="216"/>
      <c r="Q4" s="216"/>
      <c r="R4" s="217"/>
      <c r="S4" s="285"/>
      <c r="T4" s="202">
        <v>0.05</v>
      </c>
      <c r="U4" s="203">
        <v>0.1</v>
      </c>
      <c r="V4" s="285"/>
      <c r="W4" s="285"/>
      <c r="X4" s="285"/>
      <c r="Z4" s="235"/>
      <c r="AA4" s="208" t="s">
        <v>152</v>
      </c>
      <c r="AB4" s="236" t="str">
        <f>IF(ISERROR(AB3/Z3),"",(AB3/Z3))</f>
        <v/>
      </c>
    </row>
    <row r="5" spans="2:28" s="201" customFormat="1" ht="25.5" customHeight="1" thickBot="1" x14ac:dyDescent="0.3">
      <c r="B5" s="299"/>
      <c r="C5" s="300"/>
      <c r="D5" s="310"/>
      <c r="E5" s="311"/>
      <c r="F5" s="312"/>
      <c r="G5" s="218"/>
      <c r="H5" s="219"/>
      <c r="I5" s="219"/>
      <c r="J5" s="220"/>
      <c r="K5" s="218"/>
      <c r="L5" s="219"/>
      <c r="M5" s="219"/>
      <c r="N5" s="220"/>
      <c r="O5" s="218"/>
      <c r="P5" s="219"/>
      <c r="Q5" s="219"/>
      <c r="R5" s="220"/>
      <c r="S5" s="204">
        <f>D5+G5+K5+O5</f>
        <v>0</v>
      </c>
      <c r="T5" s="205">
        <f>ROUND(S5*0.05,0)</f>
        <v>0</v>
      </c>
      <c r="U5" s="206">
        <f>ROUND(S5*0.1,0)</f>
        <v>0</v>
      </c>
      <c r="V5" s="286"/>
      <c r="W5" s="237"/>
      <c r="X5" s="286"/>
      <c r="Y5" s="301" t="s">
        <v>24</v>
      </c>
      <c r="Z5" s="302"/>
      <c r="AA5" s="302"/>
      <c r="AB5" s="303"/>
    </row>
    <row r="6" spans="2:28" s="201" customFormat="1" ht="20.25" customHeight="1" x14ac:dyDescent="0.2">
      <c r="B6" s="226">
        <v>1</v>
      </c>
      <c r="C6" s="238"/>
      <c r="D6" s="280"/>
      <c r="E6" s="280"/>
      <c r="F6" s="280"/>
      <c r="G6" s="280"/>
      <c r="H6" s="280"/>
      <c r="I6" s="280"/>
      <c r="J6" s="280"/>
      <c r="K6" s="281"/>
      <c r="L6" s="281"/>
      <c r="M6" s="281"/>
      <c r="N6" s="281"/>
      <c r="O6" s="281"/>
      <c r="P6" s="281"/>
      <c r="Q6" s="281"/>
      <c r="R6" s="281"/>
      <c r="S6" s="226" t="str">
        <f>IF(SUM(D6:R6)&gt;0,SUM(D6:R6),"-")</f>
        <v>-</v>
      </c>
      <c r="T6" s="280"/>
      <c r="U6" s="280"/>
      <c r="V6" s="304">
        <f>SUM(S6:U6)</f>
        <v>0</v>
      </c>
      <c r="W6" s="305"/>
      <c r="X6" s="227" t="str">
        <f>IF(AND(V6&gt;0,W$5&gt;0),IF(V6&gt;=W$5,"Y","N"),"")</f>
        <v/>
      </c>
      <c r="Y6" s="277"/>
      <c r="Z6" s="278"/>
      <c r="AA6" s="278"/>
      <c r="AB6" s="279"/>
    </row>
    <row r="7" spans="2:28" s="201" customFormat="1" ht="20.25" customHeight="1" x14ac:dyDescent="0.2">
      <c r="B7" s="99">
        <v>2</v>
      </c>
      <c r="C7" s="239"/>
      <c r="D7" s="280"/>
      <c r="E7" s="280"/>
      <c r="F7" s="280"/>
      <c r="G7" s="281"/>
      <c r="H7" s="281"/>
      <c r="I7" s="281"/>
      <c r="J7" s="281"/>
      <c r="K7" s="281"/>
      <c r="L7" s="281"/>
      <c r="M7" s="281"/>
      <c r="N7" s="281"/>
      <c r="O7" s="281"/>
      <c r="P7" s="281"/>
      <c r="Q7" s="281"/>
      <c r="R7" s="281"/>
      <c r="S7" s="99" t="str">
        <f t="shared" ref="S7:S70" si="0">IF(SUM(D7:R7)&gt;0,SUM(D7:R7),"-")</f>
        <v>-</v>
      </c>
      <c r="T7" s="281"/>
      <c r="U7" s="281"/>
      <c r="V7" s="282">
        <f t="shared" ref="V7:V16" si="1">SUM(S7:U7)</f>
        <v>0</v>
      </c>
      <c r="W7" s="283"/>
      <c r="X7" s="228" t="str">
        <f t="shared" ref="X7:X70" si="2">IF(AND(V7&gt;0,W$5&gt;0),IF(V7&gt;=W$5,"Y","N"),"")</f>
        <v/>
      </c>
      <c r="Y7" s="277"/>
      <c r="Z7" s="278"/>
      <c r="AA7" s="278"/>
      <c r="AB7" s="279"/>
    </row>
    <row r="8" spans="2:28" s="201" customFormat="1" ht="20.25" customHeight="1" x14ac:dyDescent="0.2">
      <c r="B8" s="99">
        <v>3</v>
      </c>
      <c r="C8" s="239"/>
      <c r="D8" s="280"/>
      <c r="E8" s="280"/>
      <c r="F8" s="280"/>
      <c r="G8" s="281"/>
      <c r="H8" s="281"/>
      <c r="I8" s="281"/>
      <c r="J8" s="281"/>
      <c r="K8" s="281"/>
      <c r="L8" s="281"/>
      <c r="M8" s="281"/>
      <c r="N8" s="281"/>
      <c r="O8" s="281"/>
      <c r="P8" s="281"/>
      <c r="Q8" s="281"/>
      <c r="R8" s="281"/>
      <c r="S8" s="99" t="str">
        <f t="shared" si="0"/>
        <v>-</v>
      </c>
      <c r="T8" s="281"/>
      <c r="U8" s="281"/>
      <c r="V8" s="282">
        <f t="shared" si="1"/>
        <v>0</v>
      </c>
      <c r="W8" s="283"/>
      <c r="X8" s="228" t="str">
        <f t="shared" si="2"/>
        <v/>
      </c>
      <c r="Y8" s="277"/>
      <c r="Z8" s="278"/>
      <c r="AA8" s="278"/>
      <c r="AB8" s="279"/>
    </row>
    <row r="9" spans="2:28" s="201" customFormat="1" ht="20.25" customHeight="1" x14ac:dyDescent="0.2">
      <c r="B9" s="226">
        <v>4</v>
      </c>
      <c r="C9" s="239"/>
      <c r="D9" s="280"/>
      <c r="E9" s="280"/>
      <c r="F9" s="280"/>
      <c r="G9" s="281"/>
      <c r="H9" s="281"/>
      <c r="I9" s="281"/>
      <c r="J9" s="281"/>
      <c r="K9" s="281"/>
      <c r="L9" s="281"/>
      <c r="M9" s="281"/>
      <c r="N9" s="281"/>
      <c r="O9" s="281"/>
      <c r="P9" s="281"/>
      <c r="Q9" s="281"/>
      <c r="R9" s="281"/>
      <c r="S9" s="99" t="str">
        <f t="shared" si="0"/>
        <v>-</v>
      </c>
      <c r="T9" s="281"/>
      <c r="U9" s="281"/>
      <c r="V9" s="282">
        <f t="shared" si="1"/>
        <v>0</v>
      </c>
      <c r="W9" s="283"/>
      <c r="X9" s="228" t="str">
        <f t="shared" si="2"/>
        <v/>
      </c>
      <c r="Y9" s="277"/>
      <c r="Z9" s="278"/>
      <c r="AA9" s="278"/>
      <c r="AB9" s="279"/>
    </row>
    <row r="10" spans="2:28" s="201" customFormat="1" ht="20.25" customHeight="1" x14ac:dyDescent="0.2">
      <c r="B10" s="99">
        <v>5</v>
      </c>
      <c r="C10" s="239"/>
      <c r="D10" s="280"/>
      <c r="E10" s="280"/>
      <c r="F10" s="280"/>
      <c r="G10" s="281"/>
      <c r="H10" s="281"/>
      <c r="I10" s="281"/>
      <c r="J10" s="281"/>
      <c r="K10" s="281"/>
      <c r="L10" s="281"/>
      <c r="M10" s="281"/>
      <c r="N10" s="281"/>
      <c r="O10" s="281"/>
      <c r="P10" s="281"/>
      <c r="Q10" s="281"/>
      <c r="R10" s="281"/>
      <c r="S10" s="99" t="str">
        <f t="shared" si="0"/>
        <v>-</v>
      </c>
      <c r="T10" s="281"/>
      <c r="U10" s="281"/>
      <c r="V10" s="282">
        <f t="shared" si="1"/>
        <v>0</v>
      </c>
      <c r="W10" s="283"/>
      <c r="X10" s="228" t="str">
        <f t="shared" si="2"/>
        <v/>
      </c>
      <c r="Y10" s="277"/>
      <c r="Z10" s="278"/>
      <c r="AA10" s="278"/>
      <c r="AB10" s="279"/>
    </row>
    <row r="11" spans="2:28" s="201" customFormat="1" ht="20.25" customHeight="1" x14ac:dyDescent="0.2">
      <c r="B11" s="99">
        <v>6</v>
      </c>
      <c r="C11" s="239"/>
      <c r="D11" s="280"/>
      <c r="E11" s="280"/>
      <c r="F11" s="280"/>
      <c r="G11" s="281"/>
      <c r="H11" s="281"/>
      <c r="I11" s="281"/>
      <c r="J11" s="281"/>
      <c r="K11" s="281"/>
      <c r="L11" s="281"/>
      <c r="M11" s="281"/>
      <c r="N11" s="281"/>
      <c r="O11" s="281"/>
      <c r="P11" s="281"/>
      <c r="Q11" s="281"/>
      <c r="R11" s="281"/>
      <c r="S11" s="99" t="str">
        <f t="shared" si="0"/>
        <v>-</v>
      </c>
      <c r="T11" s="281"/>
      <c r="U11" s="281"/>
      <c r="V11" s="282">
        <f t="shared" si="1"/>
        <v>0</v>
      </c>
      <c r="W11" s="283"/>
      <c r="X11" s="228" t="str">
        <f t="shared" si="2"/>
        <v/>
      </c>
      <c r="Y11" s="277"/>
      <c r="Z11" s="278"/>
      <c r="AA11" s="278"/>
      <c r="AB11" s="279"/>
    </row>
    <row r="12" spans="2:28" s="201" customFormat="1" ht="20.25" customHeight="1" x14ac:dyDescent="0.2">
      <c r="B12" s="226">
        <v>7</v>
      </c>
      <c r="C12" s="239"/>
      <c r="D12" s="280"/>
      <c r="E12" s="280"/>
      <c r="F12" s="280"/>
      <c r="G12" s="281"/>
      <c r="H12" s="281"/>
      <c r="I12" s="281"/>
      <c r="J12" s="281"/>
      <c r="K12" s="281"/>
      <c r="L12" s="281"/>
      <c r="M12" s="281"/>
      <c r="N12" s="281"/>
      <c r="O12" s="281"/>
      <c r="P12" s="281"/>
      <c r="Q12" s="281"/>
      <c r="R12" s="281"/>
      <c r="S12" s="99" t="str">
        <f t="shared" si="0"/>
        <v>-</v>
      </c>
      <c r="T12" s="281"/>
      <c r="U12" s="281"/>
      <c r="V12" s="282">
        <f t="shared" si="1"/>
        <v>0</v>
      </c>
      <c r="W12" s="283"/>
      <c r="X12" s="228" t="str">
        <f t="shared" si="2"/>
        <v/>
      </c>
      <c r="Y12" s="277"/>
      <c r="Z12" s="278"/>
      <c r="AA12" s="278"/>
      <c r="AB12" s="279"/>
    </row>
    <row r="13" spans="2:28" s="201" customFormat="1" ht="20.25" customHeight="1" x14ac:dyDescent="0.2">
      <c r="B13" s="99">
        <v>8</v>
      </c>
      <c r="C13" s="239"/>
      <c r="D13" s="280"/>
      <c r="E13" s="280"/>
      <c r="F13" s="280"/>
      <c r="G13" s="281"/>
      <c r="H13" s="281"/>
      <c r="I13" s="281"/>
      <c r="J13" s="281"/>
      <c r="K13" s="281"/>
      <c r="L13" s="281"/>
      <c r="M13" s="281"/>
      <c r="N13" s="281"/>
      <c r="O13" s="281"/>
      <c r="P13" s="281"/>
      <c r="Q13" s="281"/>
      <c r="R13" s="281"/>
      <c r="S13" s="99" t="str">
        <f t="shared" si="0"/>
        <v>-</v>
      </c>
      <c r="T13" s="281"/>
      <c r="U13" s="281"/>
      <c r="V13" s="282">
        <f t="shared" si="1"/>
        <v>0</v>
      </c>
      <c r="W13" s="283"/>
      <c r="X13" s="228" t="str">
        <f t="shared" si="2"/>
        <v/>
      </c>
      <c r="Y13" s="277"/>
      <c r="Z13" s="278"/>
      <c r="AA13" s="278"/>
      <c r="AB13" s="279"/>
    </row>
    <row r="14" spans="2:28" s="201" customFormat="1" ht="20.25" customHeight="1" x14ac:dyDescent="0.2">
      <c r="B14" s="99">
        <v>9</v>
      </c>
      <c r="C14" s="239"/>
      <c r="D14" s="280"/>
      <c r="E14" s="280"/>
      <c r="F14" s="280"/>
      <c r="G14" s="281"/>
      <c r="H14" s="281"/>
      <c r="I14" s="281"/>
      <c r="J14" s="281"/>
      <c r="K14" s="281"/>
      <c r="L14" s="281"/>
      <c r="M14" s="281"/>
      <c r="N14" s="281"/>
      <c r="O14" s="281"/>
      <c r="P14" s="281"/>
      <c r="Q14" s="281"/>
      <c r="R14" s="281"/>
      <c r="S14" s="99" t="str">
        <f t="shared" si="0"/>
        <v>-</v>
      </c>
      <c r="T14" s="281"/>
      <c r="U14" s="281"/>
      <c r="V14" s="282">
        <f t="shared" si="1"/>
        <v>0</v>
      </c>
      <c r="W14" s="283"/>
      <c r="X14" s="228" t="str">
        <f t="shared" si="2"/>
        <v/>
      </c>
      <c r="Y14" s="277"/>
      <c r="Z14" s="278"/>
      <c r="AA14" s="278"/>
      <c r="AB14" s="279"/>
    </row>
    <row r="15" spans="2:28" s="201" customFormat="1" ht="20.25" customHeight="1" x14ac:dyDescent="0.2">
      <c r="B15" s="226">
        <v>10</v>
      </c>
      <c r="C15" s="239"/>
      <c r="D15" s="280"/>
      <c r="E15" s="280"/>
      <c r="F15" s="280"/>
      <c r="G15" s="281"/>
      <c r="H15" s="281"/>
      <c r="I15" s="281"/>
      <c r="J15" s="281"/>
      <c r="K15" s="281"/>
      <c r="L15" s="281"/>
      <c r="M15" s="281"/>
      <c r="N15" s="281"/>
      <c r="O15" s="281"/>
      <c r="P15" s="281"/>
      <c r="Q15" s="281"/>
      <c r="R15" s="281"/>
      <c r="S15" s="99" t="str">
        <f t="shared" si="0"/>
        <v>-</v>
      </c>
      <c r="T15" s="281"/>
      <c r="U15" s="281"/>
      <c r="V15" s="282">
        <f t="shared" si="1"/>
        <v>0</v>
      </c>
      <c r="W15" s="283"/>
      <c r="X15" s="228" t="str">
        <f t="shared" si="2"/>
        <v/>
      </c>
      <c r="Y15" s="277"/>
      <c r="Z15" s="278"/>
      <c r="AA15" s="278"/>
      <c r="AB15" s="279"/>
    </row>
    <row r="16" spans="2:28" s="201" customFormat="1" ht="20.25" customHeight="1" x14ac:dyDescent="0.2">
      <c r="B16" s="99">
        <v>11</v>
      </c>
      <c r="C16" s="239"/>
      <c r="D16" s="280"/>
      <c r="E16" s="280"/>
      <c r="F16" s="280"/>
      <c r="G16" s="281"/>
      <c r="H16" s="281"/>
      <c r="I16" s="281"/>
      <c r="J16" s="281"/>
      <c r="K16" s="281"/>
      <c r="L16" s="281"/>
      <c r="M16" s="281"/>
      <c r="N16" s="281"/>
      <c r="O16" s="281"/>
      <c r="P16" s="281"/>
      <c r="Q16" s="281"/>
      <c r="R16" s="281"/>
      <c r="S16" s="99" t="str">
        <f t="shared" si="0"/>
        <v>-</v>
      </c>
      <c r="T16" s="281"/>
      <c r="U16" s="281"/>
      <c r="V16" s="282">
        <f t="shared" si="1"/>
        <v>0</v>
      </c>
      <c r="W16" s="283"/>
      <c r="X16" s="228" t="str">
        <f t="shared" si="2"/>
        <v/>
      </c>
      <c r="Y16" s="277"/>
      <c r="Z16" s="278"/>
      <c r="AA16" s="278"/>
      <c r="AB16" s="279"/>
    </row>
    <row r="17" spans="2:28" s="201" customFormat="1" ht="20.25" customHeight="1" x14ac:dyDescent="0.2">
      <c r="B17" s="99">
        <v>12</v>
      </c>
      <c r="C17" s="239"/>
      <c r="D17" s="280"/>
      <c r="E17" s="280"/>
      <c r="F17" s="280"/>
      <c r="G17" s="281"/>
      <c r="H17" s="281"/>
      <c r="I17" s="281"/>
      <c r="J17" s="281"/>
      <c r="K17" s="281"/>
      <c r="L17" s="281"/>
      <c r="M17" s="281"/>
      <c r="N17" s="281"/>
      <c r="O17" s="281"/>
      <c r="P17" s="281"/>
      <c r="Q17" s="281"/>
      <c r="R17" s="281"/>
      <c r="S17" s="99" t="str">
        <f t="shared" si="0"/>
        <v>-</v>
      </c>
      <c r="T17" s="281"/>
      <c r="U17" s="281"/>
      <c r="V17" s="282">
        <f>SUM(S17:U17)</f>
        <v>0</v>
      </c>
      <c r="W17" s="283"/>
      <c r="X17" s="228" t="str">
        <f t="shared" si="2"/>
        <v/>
      </c>
      <c r="Y17" s="277"/>
      <c r="Z17" s="278"/>
      <c r="AA17" s="278"/>
      <c r="AB17" s="279"/>
    </row>
    <row r="18" spans="2:28" s="201" customFormat="1" ht="20.25" customHeight="1" x14ac:dyDescent="0.2">
      <c r="B18" s="226">
        <v>13</v>
      </c>
      <c r="C18" s="239"/>
      <c r="D18" s="280"/>
      <c r="E18" s="280"/>
      <c r="F18" s="280"/>
      <c r="G18" s="281"/>
      <c r="H18" s="281"/>
      <c r="I18" s="281"/>
      <c r="J18" s="281"/>
      <c r="K18" s="281"/>
      <c r="L18" s="281"/>
      <c r="M18" s="281"/>
      <c r="N18" s="281"/>
      <c r="O18" s="281"/>
      <c r="P18" s="281"/>
      <c r="Q18" s="281"/>
      <c r="R18" s="281"/>
      <c r="S18" s="99" t="str">
        <f t="shared" si="0"/>
        <v>-</v>
      </c>
      <c r="T18" s="281"/>
      <c r="U18" s="281"/>
      <c r="V18" s="282">
        <f t="shared" ref="V18:V27" si="3">SUM(S18:U18)</f>
        <v>0</v>
      </c>
      <c r="W18" s="283"/>
      <c r="X18" s="228" t="str">
        <f t="shared" si="2"/>
        <v/>
      </c>
      <c r="Y18" s="277"/>
      <c r="Z18" s="278"/>
      <c r="AA18" s="278"/>
      <c r="AB18" s="279"/>
    </row>
    <row r="19" spans="2:28" s="201" customFormat="1" ht="20.25" customHeight="1" x14ac:dyDescent="0.2">
      <c r="B19" s="99">
        <v>14</v>
      </c>
      <c r="C19" s="239"/>
      <c r="D19" s="280"/>
      <c r="E19" s="280"/>
      <c r="F19" s="280"/>
      <c r="G19" s="281"/>
      <c r="H19" s="281"/>
      <c r="I19" s="281"/>
      <c r="J19" s="281"/>
      <c r="K19" s="281"/>
      <c r="L19" s="281"/>
      <c r="M19" s="281"/>
      <c r="N19" s="281"/>
      <c r="O19" s="281"/>
      <c r="P19" s="281"/>
      <c r="Q19" s="281"/>
      <c r="R19" s="281"/>
      <c r="S19" s="99" t="str">
        <f t="shared" si="0"/>
        <v>-</v>
      </c>
      <c r="T19" s="281"/>
      <c r="U19" s="281"/>
      <c r="V19" s="282">
        <f t="shared" si="3"/>
        <v>0</v>
      </c>
      <c r="W19" s="283"/>
      <c r="X19" s="228" t="str">
        <f t="shared" si="2"/>
        <v/>
      </c>
      <c r="Y19" s="277"/>
      <c r="Z19" s="278"/>
      <c r="AA19" s="278"/>
      <c r="AB19" s="279"/>
    </row>
    <row r="20" spans="2:28" s="201" customFormat="1" ht="20.25" customHeight="1" x14ac:dyDescent="0.2">
      <c r="B20" s="99">
        <v>15</v>
      </c>
      <c r="C20" s="239"/>
      <c r="D20" s="280"/>
      <c r="E20" s="280"/>
      <c r="F20" s="280"/>
      <c r="G20" s="281"/>
      <c r="H20" s="281"/>
      <c r="I20" s="281"/>
      <c r="J20" s="281"/>
      <c r="K20" s="281"/>
      <c r="L20" s="281"/>
      <c r="M20" s="281"/>
      <c r="N20" s="281"/>
      <c r="O20" s="281"/>
      <c r="P20" s="281"/>
      <c r="Q20" s="281"/>
      <c r="R20" s="281"/>
      <c r="S20" s="99" t="str">
        <f t="shared" si="0"/>
        <v>-</v>
      </c>
      <c r="T20" s="281"/>
      <c r="U20" s="281"/>
      <c r="V20" s="282">
        <f t="shared" si="3"/>
        <v>0</v>
      </c>
      <c r="W20" s="283"/>
      <c r="X20" s="228" t="str">
        <f t="shared" si="2"/>
        <v/>
      </c>
      <c r="Y20" s="277"/>
      <c r="Z20" s="278"/>
      <c r="AA20" s="278"/>
      <c r="AB20" s="279"/>
    </row>
    <row r="21" spans="2:28" s="201" customFormat="1" ht="20.25" customHeight="1" x14ac:dyDescent="0.2">
      <c r="B21" s="226">
        <v>16</v>
      </c>
      <c r="C21" s="239"/>
      <c r="D21" s="280"/>
      <c r="E21" s="280"/>
      <c r="F21" s="280"/>
      <c r="G21" s="281"/>
      <c r="H21" s="281"/>
      <c r="I21" s="281"/>
      <c r="J21" s="281"/>
      <c r="K21" s="281"/>
      <c r="L21" s="281"/>
      <c r="M21" s="281"/>
      <c r="N21" s="281"/>
      <c r="O21" s="281"/>
      <c r="P21" s="281"/>
      <c r="Q21" s="281"/>
      <c r="R21" s="281"/>
      <c r="S21" s="99" t="str">
        <f t="shared" si="0"/>
        <v>-</v>
      </c>
      <c r="T21" s="281"/>
      <c r="U21" s="281"/>
      <c r="V21" s="282">
        <f t="shared" si="3"/>
        <v>0</v>
      </c>
      <c r="W21" s="283"/>
      <c r="X21" s="228" t="str">
        <f t="shared" si="2"/>
        <v/>
      </c>
      <c r="Y21" s="277"/>
      <c r="Z21" s="278"/>
      <c r="AA21" s="278"/>
      <c r="AB21" s="279"/>
    </row>
    <row r="22" spans="2:28" s="201" customFormat="1" ht="20.25" customHeight="1" x14ac:dyDescent="0.2">
      <c r="B22" s="99">
        <v>17</v>
      </c>
      <c r="C22" s="239"/>
      <c r="D22" s="280"/>
      <c r="E22" s="280"/>
      <c r="F22" s="280"/>
      <c r="G22" s="281"/>
      <c r="H22" s="281"/>
      <c r="I22" s="281"/>
      <c r="J22" s="281"/>
      <c r="K22" s="281"/>
      <c r="L22" s="281"/>
      <c r="M22" s="281"/>
      <c r="N22" s="281"/>
      <c r="O22" s="281"/>
      <c r="P22" s="281"/>
      <c r="Q22" s="281"/>
      <c r="R22" s="281"/>
      <c r="S22" s="99" t="str">
        <f t="shared" si="0"/>
        <v>-</v>
      </c>
      <c r="T22" s="281"/>
      <c r="U22" s="281"/>
      <c r="V22" s="282">
        <f t="shared" si="3"/>
        <v>0</v>
      </c>
      <c r="W22" s="283"/>
      <c r="X22" s="228" t="str">
        <f t="shared" si="2"/>
        <v/>
      </c>
      <c r="Y22" s="277"/>
      <c r="Z22" s="278"/>
      <c r="AA22" s="278"/>
      <c r="AB22" s="279"/>
    </row>
    <row r="23" spans="2:28" s="201" customFormat="1" ht="20.25" customHeight="1" x14ac:dyDescent="0.2">
      <c r="B23" s="99">
        <v>18</v>
      </c>
      <c r="C23" s="239"/>
      <c r="D23" s="280"/>
      <c r="E23" s="280"/>
      <c r="F23" s="280"/>
      <c r="G23" s="281"/>
      <c r="H23" s="281"/>
      <c r="I23" s="281"/>
      <c r="J23" s="281"/>
      <c r="K23" s="281"/>
      <c r="L23" s="281"/>
      <c r="M23" s="281"/>
      <c r="N23" s="281"/>
      <c r="O23" s="281"/>
      <c r="P23" s="281"/>
      <c r="Q23" s="281"/>
      <c r="R23" s="281"/>
      <c r="S23" s="99" t="str">
        <f t="shared" si="0"/>
        <v>-</v>
      </c>
      <c r="T23" s="281"/>
      <c r="U23" s="281"/>
      <c r="V23" s="282">
        <f t="shared" si="3"/>
        <v>0</v>
      </c>
      <c r="W23" s="283"/>
      <c r="X23" s="228" t="str">
        <f t="shared" si="2"/>
        <v/>
      </c>
      <c r="Y23" s="277"/>
      <c r="Z23" s="278"/>
      <c r="AA23" s="278"/>
      <c r="AB23" s="279"/>
    </row>
    <row r="24" spans="2:28" s="201" customFormat="1" ht="20.25" customHeight="1" x14ac:dyDescent="0.2">
      <c r="B24" s="226">
        <v>19</v>
      </c>
      <c r="C24" s="239"/>
      <c r="D24" s="280"/>
      <c r="E24" s="280"/>
      <c r="F24" s="280"/>
      <c r="G24" s="281"/>
      <c r="H24" s="281"/>
      <c r="I24" s="281"/>
      <c r="J24" s="281"/>
      <c r="K24" s="281"/>
      <c r="L24" s="281"/>
      <c r="M24" s="281"/>
      <c r="N24" s="281"/>
      <c r="O24" s="281"/>
      <c r="P24" s="281"/>
      <c r="Q24" s="281"/>
      <c r="R24" s="281"/>
      <c r="S24" s="99" t="str">
        <f t="shared" si="0"/>
        <v>-</v>
      </c>
      <c r="T24" s="281"/>
      <c r="U24" s="281"/>
      <c r="V24" s="282">
        <f t="shared" si="3"/>
        <v>0</v>
      </c>
      <c r="W24" s="283"/>
      <c r="X24" s="228" t="str">
        <f t="shared" si="2"/>
        <v/>
      </c>
      <c r="Y24" s="277"/>
      <c r="Z24" s="278"/>
      <c r="AA24" s="278"/>
      <c r="AB24" s="279"/>
    </row>
    <row r="25" spans="2:28" s="201" customFormat="1" ht="20.25" customHeight="1" x14ac:dyDescent="0.2">
      <c r="B25" s="99">
        <v>20</v>
      </c>
      <c r="C25" s="239"/>
      <c r="D25" s="280"/>
      <c r="E25" s="280"/>
      <c r="F25" s="280"/>
      <c r="G25" s="281"/>
      <c r="H25" s="281"/>
      <c r="I25" s="281"/>
      <c r="J25" s="281"/>
      <c r="K25" s="281"/>
      <c r="L25" s="281"/>
      <c r="M25" s="281"/>
      <c r="N25" s="281"/>
      <c r="O25" s="281"/>
      <c r="P25" s="281"/>
      <c r="Q25" s="281"/>
      <c r="R25" s="281"/>
      <c r="S25" s="99" t="str">
        <f t="shared" si="0"/>
        <v>-</v>
      </c>
      <c r="T25" s="281"/>
      <c r="U25" s="281"/>
      <c r="V25" s="282">
        <f t="shared" si="3"/>
        <v>0</v>
      </c>
      <c r="W25" s="283"/>
      <c r="X25" s="228" t="str">
        <f t="shared" si="2"/>
        <v/>
      </c>
      <c r="Y25" s="277"/>
      <c r="Z25" s="278"/>
      <c r="AA25" s="278"/>
      <c r="AB25" s="279"/>
    </row>
    <row r="26" spans="2:28" s="201" customFormat="1" ht="20.25" customHeight="1" x14ac:dyDescent="0.2">
      <c r="B26" s="99">
        <v>21</v>
      </c>
      <c r="C26" s="239"/>
      <c r="D26" s="280"/>
      <c r="E26" s="280"/>
      <c r="F26" s="280"/>
      <c r="G26" s="281"/>
      <c r="H26" s="281"/>
      <c r="I26" s="281"/>
      <c r="J26" s="281"/>
      <c r="K26" s="281"/>
      <c r="L26" s="281"/>
      <c r="M26" s="281"/>
      <c r="N26" s="281"/>
      <c r="O26" s="281"/>
      <c r="P26" s="281"/>
      <c r="Q26" s="281"/>
      <c r="R26" s="281"/>
      <c r="S26" s="99" t="str">
        <f t="shared" si="0"/>
        <v>-</v>
      </c>
      <c r="T26" s="281"/>
      <c r="U26" s="281"/>
      <c r="V26" s="282">
        <f t="shared" si="3"/>
        <v>0</v>
      </c>
      <c r="W26" s="283"/>
      <c r="X26" s="228" t="str">
        <f t="shared" si="2"/>
        <v/>
      </c>
      <c r="Y26" s="277"/>
      <c r="Z26" s="278"/>
      <c r="AA26" s="278"/>
      <c r="AB26" s="279"/>
    </row>
    <row r="27" spans="2:28" s="201" customFormat="1" ht="20.25" customHeight="1" x14ac:dyDescent="0.2">
      <c r="B27" s="226">
        <v>22</v>
      </c>
      <c r="C27" s="239"/>
      <c r="D27" s="280"/>
      <c r="E27" s="280"/>
      <c r="F27" s="280"/>
      <c r="G27" s="281"/>
      <c r="H27" s="281"/>
      <c r="I27" s="281"/>
      <c r="J27" s="281"/>
      <c r="K27" s="281"/>
      <c r="L27" s="281"/>
      <c r="M27" s="281"/>
      <c r="N27" s="281"/>
      <c r="O27" s="281"/>
      <c r="P27" s="281"/>
      <c r="Q27" s="281"/>
      <c r="R27" s="281"/>
      <c r="S27" s="99" t="str">
        <f t="shared" si="0"/>
        <v>-</v>
      </c>
      <c r="T27" s="281"/>
      <c r="U27" s="281"/>
      <c r="V27" s="282">
        <f t="shared" si="3"/>
        <v>0</v>
      </c>
      <c r="W27" s="283"/>
      <c r="X27" s="228" t="str">
        <f t="shared" si="2"/>
        <v/>
      </c>
      <c r="Y27" s="277"/>
      <c r="Z27" s="278"/>
      <c r="AA27" s="278"/>
      <c r="AB27" s="279"/>
    </row>
    <row r="28" spans="2:28" s="201" customFormat="1" ht="20.25" customHeight="1" x14ac:dyDescent="0.2">
      <c r="B28" s="99">
        <v>23</v>
      </c>
      <c r="C28" s="239"/>
      <c r="D28" s="280"/>
      <c r="E28" s="280"/>
      <c r="F28" s="280"/>
      <c r="G28" s="281"/>
      <c r="H28" s="281"/>
      <c r="I28" s="281"/>
      <c r="J28" s="281"/>
      <c r="K28" s="281"/>
      <c r="L28" s="281"/>
      <c r="M28" s="281"/>
      <c r="N28" s="281"/>
      <c r="O28" s="281"/>
      <c r="P28" s="281"/>
      <c r="Q28" s="281"/>
      <c r="R28" s="281"/>
      <c r="S28" s="99" t="str">
        <f t="shared" si="0"/>
        <v>-</v>
      </c>
      <c r="T28" s="281"/>
      <c r="U28" s="281"/>
      <c r="V28" s="282">
        <f>SUM(S28:U28)</f>
        <v>0</v>
      </c>
      <c r="W28" s="283"/>
      <c r="X28" s="228" t="str">
        <f t="shared" si="2"/>
        <v/>
      </c>
      <c r="Y28" s="277"/>
      <c r="Z28" s="278"/>
      <c r="AA28" s="278"/>
      <c r="AB28" s="279"/>
    </row>
    <row r="29" spans="2:28" s="201" customFormat="1" ht="20.25" customHeight="1" x14ac:dyDescent="0.2">
      <c r="B29" s="99">
        <v>24</v>
      </c>
      <c r="C29" s="239"/>
      <c r="D29" s="280"/>
      <c r="E29" s="280"/>
      <c r="F29" s="280"/>
      <c r="G29" s="281"/>
      <c r="H29" s="281"/>
      <c r="I29" s="281"/>
      <c r="J29" s="281"/>
      <c r="K29" s="281"/>
      <c r="L29" s="281"/>
      <c r="M29" s="281"/>
      <c r="N29" s="281"/>
      <c r="O29" s="281"/>
      <c r="P29" s="281"/>
      <c r="Q29" s="281"/>
      <c r="R29" s="281"/>
      <c r="S29" s="99" t="str">
        <f t="shared" si="0"/>
        <v>-</v>
      </c>
      <c r="T29" s="281"/>
      <c r="U29" s="281"/>
      <c r="V29" s="282">
        <f t="shared" ref="V29:V38" si="4">SUM(S29:U29)</f>
        <v>0</v>
      </c>
      <c r="W29" s="283"/>
      <c r="X29" s="228" t="str">
        <f t="shared" si="2"/>
        <v/>
      </c>
      <c r="Y29" s="277"/>
      <c r="Z29" s="278"/>
      <c r="AA29" s="278"/>
      <c r="AB29" s="279"/>
    </row>
    <row r="30" spans="2:28" s="201" customFormat="1" ht="20.25" customHeight="1" x14ac:dyDescent="0.2">
      <c r="B30" s="226">
        <v>25</v>
      </c>
      <c r="C30" s="239"/>
      <c r="D30" s="280"/>
      <c r="E30" s="280"/>
      <c r="F30" s="280"/>
      <c r="G30" s="281"/>
      <c r="H30" s="281"/>
      <c r="I30" s="281"/>
      <c r="J30" s="281"/>
      <c r="K30" s="281"/>
      <c r="L30" s="281"/>
      <c r="M30" s="281"/>
      <c r="N30" s="281"/>
      <c r="O30" s="281"/>
      <c r="P30" s="281"/>
      <c r="Q30" s="281"/>
      <c r="R30" s="281"/>
      <c r="S30" s="99" t="str">
        <f t="shared" si="0"/>
        <v>-</v>
      </c>
      <c r="T30" s="281"/>
      <c r="U30" s="281"/>
      <c r="V30" s="282">
        <f t="shared" si="4"/>
        <v>0</v>
      </c>
      <c r="W30" s="283"/>
      <c r="X30" s="228" t="str">
        <f t="shared" si="2"/>
        <v/>
      </c>
      <c r="Y30" s="277"/>
      <c r="Z30" s="278"/>
      <c r="AA30" s="278"/>
      <c r="AB30" s="279"/>
    </row>
    <row r="31" spans="2:28" s="201" customFormat="1" ht="20.25" customHeight="1" x14ac:dyDescent="0.2">
      <c r="B31" s="99">
        <v>26</v>
      </c>
      <c r="C31" s="239"/>
      <c r="D31" s="280"/>
      <c r="E31" s="280"/>
      <c r="F31" s="280"/>
      <c r="G31" s="281"/>
      <c r="H31" s="281"/>
      <c r="I31" s="281"/>
      <c r="J31" s="281"/>
      <c r="K31" s="281"/>
      <c r="L31" s="281"/>
      <c r="M31" s="281"/>
      <c r="N31" s="281"/>
      <c r="O31" s="281"/>
      <c r="P31" s="281"/>
      <c r="Q31" s="281"/>
      <c r="R31" s="281"/>
      <c r="S31" s="99" t="str">
        <f t="shared" si="0"/>
        <v>-</v>
      </c>
      <c r="T31" s="281"/>
      <c r="U31" s="281"/>
      <c r="V31" s="282">
        <f t="shared" si="4"/>
        <v>0</v>
      </c>
      <c r="W31" s="283"/>
      <c r="X31" s="228" t="str">
        <f t="shared" si="2"/>
        <v/>
      </c>
      <c r="Y31" s="277"/>
      <c r="Z31" s="278"/>
      <c r="AA31" s="278"/>
      <c r="AB31" s="279"/>
    </row>
    <row r="32" spans="2:28" s="201" customFormat="1" ht="20.25" customHeight="1" x14ac:dyDescent="0.2">
      <c r="B32" s="99">
        <v>27</v>
      </c>
      <c r="C32" s="239"/>
      <c r="D32" s="280"/>
      <c r="E32" s="280"/>
      <c r="F32" s="280"/>
      <c r="G32" s="281"/>
      <c r="H32" s="281"/>
      <c r="I32" s="281"/>
      <c r="J32" s="281"/>
      <c r="K32" s="281"/>
      <c r="L32" s="281"/>
      <c r="M32" s="281"/>
      <c r="N32" s="281"/>
      <c r="O32" s="281"/>
      <c r="P32" s="281"/>
      <c r="Q32" s="281"/>
      <c r="R32" s="281"/>
      <c r="S32" s="99" t="str">
        <f t="shared" si="0"/>
        <v>-</v>
      </c>
      <c r="T32" s="281"/>
      <c r="U32" s="281"/>
      <c r="V32" s="282">
        <f t="shared" si="4"/>
        <v>0</v>
      </c>
      <c r="W32" s="283"/>
      <c r="X32" s="228" t="str">
        <f t="shared" si="2"/>
        <v/>
      </c>
      <c r="Y32" s="277"/>
      <c r="Z32" s="278"/>
      <c r="AA32" s="278"/>
      <c r="AB32" s="279"/>
    </row>
    <row r="33" spans="2:28" s="201" customFormat="1" ht="20.25" customHeight="1" x14ac:dyDescent="0.2">
      <c r="B33" s="226">
        <v>28</v>
      </c>
      <c r="C33" s="239"/>
      <c r="D33" s="280"/>
      <c r="E33" s="280"/>
      <c r="F33" s="280"/>
      <c r="G33" s="281"/>
      <c r="H33" s="281"/>
      <c r="I33" s="281"/>
      <c r="J33" s="281"/>
      <c r="K33" s="281"/>
      <c r="L33" s="281"/>
      <c r="M33" s="281"/>
      <c r="N33" s="281"/>
      <c r="O33" s="281"/>
      <c r="P33" s="281"/>
      <c r="Q33" s="281"/>
      <c r="R33" s="281"/>
      <c r="S33" s="99" t="str">
        <f t="shared" si="0"/>
        <v>-</v>
      </c>
      <c r="T33" s="281"/>
      <c r="U33" s="281"/>
      <c r="V33" s="282">
        <f t="shared" si="4"/>
        <v>0</v>
      </c>
      <c r="W33" s="283"/>
      <c r="X33" s="228" t="str">
        <f t="shared" si="2"/>
        <v/>
      </c>
      <c r="Y33" s="277"/>
      <c r="Z33" s="278"/>
      <c r="AA33" s="278"/>
      <c r="AB33" s="279"/>
    </row>
    <row r="34" spans="2:28" s="201" customFormat="1" ht="20.25" customHeight="1" x14ac:dyDescent="0.2">
      <c r="B34" s="99">
        <v>29</v>
      </c>
      <c r="C34" s="239"/>
      <c r="D34" s="280"/>
      <c r="E34" s="280"/>
      <c r="F34" s="280"/>
      <c r="G34" s="281"/>
      <c r="H34" s="281"/>
      <c r="I34" s="281"/>
      <c r="J34" s="281"/>
      <c r="K34" s="281"/>
      <c r="L34" s="281"/>
      <c r="M34" s="281"/>
      <c r="N34" s="281"/>
      <c r="O34" s="281"/>
      <c r="P34" s="281"/>
      <c r="Q34" s="281"/>
      <c r="R34" s="281"/>
      <c r="S34" s="99" t="str">
        <f t="shared" si="0"/>
        <v>-</v>
      </c>
      <c r="T34" s="281"/>
      <c r="U34" s="281"/>
      <c r="V34" s="282">
        <f t="shared" si="4"/>
        <v>0</v>
      </c>
      <c r="W34" s="283"/>
      <c r="X34" s="228" t="str">
        <f t="shared" si="2"/>
        <v/>
      </c>
      <c r="Y34" s="277"/>
      <c r="Z34" s="278"/>
      <c r="AA34" s="278"/>
      <c r="AB34" s="279"/>
    </row>
    <row r="35" spans="2:28" s="201" customFormat="1" ht="20.25" customHeight="1" x14ac:dyDescent="0.2">
      <c r="B35" s="99">
        <v>30</v>
      </c>
      <c r="C35" s="239"/>
      <c r="D35" s="280"/>
      <c r="E35" s="280"/>
      <c r="F35" s="280"/>
      <c r="G35" s="281"/>
      <c r="H35" s="281"/>
      <c r="I35" s="281"/>
      <c r="J35" s="281"/>
      <c r="K35" s="281"/>
      <c r="L35" s="281"/>
      <c r="M35" s="281"/>
      <c r="N35" s="281"/>
      <c r="O35" s="281"/>
      <c r="P35" s="281"/>
      <c r="Q35" s="281"/>
      <c r="R35" s="281"/>
      <c r="S35" s="99" t="str">
        <f t="shared" si="0"/>
        <v>-</v>
      </c>
      <c r="T35" s="281"/>
      <c r="U35" s="281"/>
      <c r="V35" s="282">
        <f t="shared" si="4"/>
        <v>0</v>
      </c>
      <c r="W35" s="283"/>
      <c r="X35" s="228" t="str">
        <f t="shared" si="2"/>
        <v/>
      </c>
      <c r="Y35" s="277"/>
      <c r="Z35" s="278"/>
      <c r="AA35" s="278"/>
      <c r="AB35" s="279"/>
    </row>
    <row r="36" spans="2:28" s="201" customFormat="1" ht="19.5" customHeight="1" x14ac:dyDescent="0.2">
      <c r="B36" s="226">
        <v>31</v>
      </c>
      <c r="C36" s="239"/>
      <c r="D36" s="280"/>
      <c r="E36" s="280"/>
      <c r="F36" s="280"/>
      <c r="G36" s="281"/>
      <c r="H36" s="281"/>
      <c r="I36" s="281"/>
      <c r="J36" s="281"/>
      <c r="K36" s="281"/>
      <c r="L36" s="281"/>
      <c r="M36" s="281"/>
      <c r="N36" s="281"/>
      <c r="O36" s="281"/>
      <c r="P36" s="281"/>
      <c r="Q36" s="281"/>
      <c r="R36" s="281"/>
      <c r="S36" s="99" t="str">
        <f t="shared" si="0"/>
        <v>-</v>
      </c>
      <c r="T36" s="281"/>
      <c r="U36" s="281"/>
      <c r="V36" s="282">
        <f t="shared" si="4"/>
        <v>0</v>
      </c>
      <c r="W36" s="283"/>
      <c r="X36" s="228" t="str">
        <f t="shared" si="2"/>
        <v/>
      </c>
      <c r="Y36" s="277"/>
      <c r="Z36" s="278"/>
      <c r="AA36" s="278"/>
      <c r="AB36" s="279"/>
    </row>
    <row r="37" spans="2:28" s="201" customFormat="1" ht="20.25" customHeight="1" x14ac:dyDescent="0.2">
      <c r="B37" s="99">
        <v>32</v>
      </c>
      <c r="C37" s="239"/>
      <c r="D37" s="280"/>
      <c r="E37" s="280"/>
      <c r="F37" s="280"/>
      <c r="G37" s="281"/>
      <c r="H37" s="281"/>
      <c r="I37" s="281"/>
      <c r="J37" s="281"/>
      <c r="K37" s="281"/>
      <c r="L37" s="281"/>
      <c r="M37" s="281"/>
      <c r="N37" s="281"/>
      <c r="O37" s="281"/>
      <c r="P37" s="281"/>
      <c r="Q37" s="281"/>
      <c r="R37" s="281"/>
      <c r="S37" s="99" t="str">
        <f t="shared" si="0"/>
        <v>-</v>
      </c>
      <c r="T37" s="281"/>
      <c r="U37" s="281"/>
      <c r="V37" s="282">
        <f t="shared" si="4"/>
        <v>0</v>
      </c>
      <c r="W37" s="283"/>
      <c r="X37" s="228" t="str">
        <f t="shared" si="2"/>
        <v/>
      </c>
      <c r="Y37" s="277"/>
      <c r="Z37" s="278"/>
      <c r="AA37" s="278"/>
      <c r="AB37" s="279"/>
    </row>
    <row r="38" spans="2:28" s="201" customFormat="1" ht="20.25" customHeight="1" x14ac:dyDescent="0.2">
      <c r="B38" s="99">
        <v>33</v>
      </c>
      <c r="C38" s="239"/>
      <c r="D38" s="280"/>
      <c r="E38" s="280"/>
      <c r="F38" s="280"/>
      <c r="G38" s="281"/>
      <c r="H38" s="281"/>
      <c r="I38" s="281"/>
      <c r="J38" s="281"/>
      <c r="K38" s="281"/>
      <c r="L38" s="281"/>
      <c r="M38" s="281"/>
      <c r="N38" s="281"/>
      <c r="O38" s="281"/>
      <c r="P38" s="281"/>
      <c r="Q38" s="281"/>
      <c r="R38" s="281"/>
      <c r="S38" s="99" t="str">
        <f t="shared" si="0"/>
        <v>-</v>
      </c>
      <c r="T38" s="281"/>
      <c r="U38" s="281"/>
      <c r="V38" s="282">
        <f t="shared" si="4"/>
        <v>0</v>
      </c>
      <c r="W38" s="283"/>
      <c r="X38" s="228" t="str">
        <f t="shared" si="2"/>
        <v/>
      </c>
      <c r="Y38" s="277"/>
      <c r="Z38" s="278"/>
      <c r="AA38" s="278"/>
      <c r="AB38" s="279"/>
    </row>
    <row r="39" spans="2:28" s="201" customFormat="1" ht="20.25" customHeight="1" x14ac:dyDescent="0.2">
      <c r="B39" s="226">
        <v>34</v>
      </c>
      <c r="C39" s="239"/>
      <c r="D39" s="280"/>
      <c r="E39" s="280"/>
      <c r="F39" s="280"/>
      <c r="G39" s="281"/>
      <c r="H39" s="281"/>
      <c r="I39" s="281"/>
      <c r="J39" s="281"/>
      <c r="K39" s="281"/>
      <c r="L39" s="281"/>
      <c r="M39" s="281"/>
      <c r="N39" s="281"/>
      <c r="O39" s="281"/>
      <c r="P39" s="281"/>
      <c r="Q39" s="281"/>
      <c r="R39" s="281"/>
      <c r="S39" s="99" t="str">
        <f t="shared" si="0"/>
        <v>-</v>
      </c>
      <c r="T39" s="281"/>
      <c r="U39" s="281"/>
      <c r="V39" s="282">
        <f>SUM(S39:U39)</f>
        <v>0</v>
      </c>
      <c r="W39" s="283"/>
      <c r="X39" s="228" t="str">
        <f t="shared" si="2"/>
        <v/>
      </c>
      <c r="Y39" s="277"/>
      <c r="Z39" s="278"/>
      <c r="AA39" s="278"/>
      <c r="AB39" s="279"/>
    </row>
    <row r="40" spans="2:28" s="201" customFormat="1" ht="20.25" customHeight="1" x14ac:dyDescent="0.2">
      <c r="B40" s="99">
        <v>35</v>
      </c>
      <c r="C40" s="239"/>
      <c r="D40" s="280"/>
      <c r="E40" s="280"/>
      <c r="F40" s="280"/>
      <c r="G40" s="281"/>
      <c r="H40" s="281"/>
      <c r="I40" s="281"/>
      <c r="J40" s="281"/>
      <c r="K40" s="281"/>
      <c r="L40" s="281"/>
      <c r="M40" s="281"/>
      <c r="N40" s="281"/>
      <c r="O40" s="281"/>
      <c r="P40" s="281"/>
      <c r="Q40" s="281"/>
      <c r="R40" s="281"/>
      <c r="S40" s="99" t="str">
        <f t="shared" si="0"/>
        <v>-</v>
      </c>
      <c r="T40" s="281"/>
      <c r="U40" s="281"/>
      <c r="V40" s="282">
        <f t="shared" ref="V40:V49" si="5">SUM(S40:U40)</f>
        <v>0</v>
      </c>
      <c r="W40" s="283"/>
      <c r="X40" s="228" t="str">
        <f t="shared" si="2"/>
        <v/>
      </c>
      <c r="Y40" s="277"/>
      <c r="Z40" s="278"/>
      <c r="AA40" s="278"/>
      <c r="AB40" s="279"/>
    </row>
    <row r="41" spans="2:28" s="201" customFormat="1" ht="20.25" customHeight="1" x14ac:dyDescent="0.2">
      <c r="B41" s="99">
        <v>36</v>
      </c>
      <c r="C41" s="239"/>
      <c r="D41" s="280"/>
      <c r="E41" s="280"/>
      <c r="F41" s="280"/>
      <c r="G41" s="281"/>
      <c r="H41" s="281"/>
      <c r="I41" s="281"/>
      <c r="J41" s="281"/>
      <c r="K41" s="281"/>
      <c r="L41" s="281"/>
      <c r="M41" s="281"/>
      <c r="N41" s="281"/>
      <c r="O41" s="281"/>
      <c r="P41" s="281"/>
      <c r="Q41" s="281"/>
      <c r="R41" s="281"/>
      <c r="S41" s="99" t="str">
        <f t="shared" si="0"/>
        <v>-</v>
      </c>
      <c r="T41" s="281"/>
      <c r="U41" s="281"/>
      <c r="V41" s="282">
        <f t="shared" si="5"/>
        <v>0</v>
      </c>
      <c r="W41" s="283"/>
      <c r="X41" s="228" t="str">
        <f t="shared" si="2"/>
        <v/>
      </c>
      <c r="Y41" s="277"/>
      <c r="Z41" s="278"/>
      <c r="AA41" s="278"/>
      <c r="AB41" s="279"/>
    </row>
    <row r="42" spans="2:28" s="201" customFormat="1" ht="20.25" customHeight="1" x14ac:dyDescent="0.2">
      <c r="B42" s="226">
        <v>37</v>
      </c>
      <c r="C42" s="239"/>
      <c r="D42" s="280"/>
      <c r="E42" s="280"/>
      <c r="F42" s="280"/>
      <c r="G42" s="281"/>
      <c r="H42" s="281"/>
      <c r="I42" s="281"/>
      <c r="J42" s="281"/>
      <c r="K42" s="281"/>
      <c r="L42" s="281"/>
      <c r="M42" s="281"/>
      <c r="N42" s="281"/>
      <c r="O42" s="281"/>
      <c r="P42" s="281"/>
      <c r="Q42" s="281"/>
      <c r="R42" s="281"/>
      <c r="S42" s="99" t="str">
        <f t="shared" si="0"/>
        <v>-</v>
      </c>
      <c r="T42" s="281"/>
      <c r="U42" s="281"/>
      <c r="V42" s="282">
        <f t="shared" si="5"/>
        <v>0</v>
      </c>
      <c r="W42" s="283"/>
      <c r="X42" s="228" t="str">
        <f t="shared" si="2"/>
        <v/>
      </c>
      <c r="Y42" s="277"/>
      <c r="Z42" s="278"/>
      <c r="AA42" s="278"/>
      <c r="AB42" s="279"/>
    </row>
    <row r="43" spans="2:28" s="201" customFormat="1" ht="20.25" customHeight="1" x14ac:dyDescent="0.2">
      <c r="B43" s="99">
        <v>38</v>
      </c>
      <c r="C43" s="239"/>
      <c r="D43" s="280"/>
      <c r="E43" s="280"/>
      <c r="F43" s="280"/>
      <c r="G43" s="281"/>
      <c r="H43" s="281"/>
      <c r="I43" s="281"/>
      <c r="J43" s="281"/>
      <c r="K43" s="281"/>
      <c r="L43" s="281"/>
      <c r="M43" s="281"/>
      <c r="N43" s="281"/>
      <c r="O43" s="281"/>
      <c r="P43" s="281"/>
      <c r="Q43" s="281"/>
      <c r="R43" s="281"/>
      <c r="S43" s="99" t="str">
        <f t="shared" si="0"/>
        <v>-</v>
      </c>
      <c r="T43" s="281"/>
      <c r="U43" s="281"/>
      <c r="V43" s="282">
        <f t="shared" si="5"/>
        <v>0</v>
      </c>
      <c r="W43" s="283"/>
      <c r="X43" s="228" t="str">
        <f t="shared" si="2"/>
        <v/>
      </c>
      <c r="Y43" s="277"/>
      <c r="Z43" s="278"/>
      <c r="AA43" s="278"/>
      <c r="AB43" s="279"/>
    </row>
    <row r="44" spans="2:28" s="201" customFormat="1" ht="20.25" customHeight="1" x14ac:dyDescent="0.2">
      <c r="B44" s="99">
        <v>39</v>
      </c>
      <c r="C44" s="239"/>
      <c r="D44" s="280"/>
      <c r="E44" s="280"/>
      <c r="F44" s="280"/>
      <c r="G44" s="281"/>
      <c r="H44" s="281"/>
      <c r="I44" s="281"/>
      <c r="J44" s="281"/>
      <c r="K44" s="281"/>
      <c r="L44" s="281"/>
      <c r="M44" s="281"/>
      <c r="N44" s="281"/>
      <c r="O44" s="281"/>
      <c r="P44" s="281"/>
      <c r="Q44" s="281"/>
      <c r="R44" s="281"/>
      <c r="S44" s="99" t="str">
        <f t="shared" si="0"/>
        <v>-</v>
      </c>
      <c r="T44" s="281"/>
      <c r="U44" s="281"/>
      <c r="V44" s="282">
        <f t="shared" si="5"/>
        <v>0</v>
      </c>
      <c r="W44" s="283"/>
      <c r="X44" s="228" t="str">
        <f t="shared" si="2"/>
        <v/>
      </c>
      <c r="Y44" s="277"/>
      <c r="Z44" s="278"/>
      <c r="AA44" s="278"/>
      <c r="AB44" s="279"/>
    </row>
    <row r="45" spans="2:28" s="201" customFormat="1" ht="20.25" customHeight="1" x14ac:dyDescent="0.2">
      <c r="B45" s="226">
        <v>40</v>
      </c>
      <c r="C45" s="239"/>
      <c r="D45" s="280"/>
      <c r="E45" s="280"/>
      <c r="F45" s="280"/>
      <c r="G45" s="281"/>
      <c r="H45" s="281"/>
      <c r="I45" s="281"/>
      <c r="J45" s="281"/>
      <c r="K45" s="281"/>
      <c r="L45" s="281"/>
      <c r="M45" s="281"/>
      <c r="N45" s="281"/>
      <c r="O45" s="281"/>
      <c r="P45" s="281"/>
      <c r="Q45" s="281"/>
      <c r="R45" s="281"/>
      <c r="S45" s="99" t="str">
        <f t="shared" si="0"/>
        <v>-</v>
      </c>
      <c r="T45" s="281"/>
      <c r="U45" s="281"/>
      <c r="V45" s="282">
        <f t="shared" si="5"/>
        <v>0</v>
      </c>
      <c r="W45" s="283"/>
      <c r="X45" s="228" t="str">
        <f t="shared" si="2"/>
        <v/>
      </c>
      <c r="Y45" s="277"/>
      <c r="Z45" s="278"/>
      <c r="AA45" s="278"/>
      <c r="AB45" s="279"/>
    </row>
    <row r="46" spans="2:28" s="201" customFormat="1" ht="20.25" customHeight="1" x14ac:dyDescent="0.2">
      <c r="B46" s="99">
        <v>41</v>
      </c>
      <c r="C46" s="239"/>
      <c r="D46" s="280"/>
      <c r="E46" s="280"/>
      <c r="F46" s="280"/>
      <c r="G46" s="281"/>
      <c r="H46" s="281"/>
      <c r="I46" s="281"/>
      <c r="J46" s="281"/>
      <c r="K46" s="281"/>
      <c r="L46" s="281"/>
      <c r="M46" s="281"/>
      <c r="N46" s="281"/>
      <c r="O46" s="281"/>
      <c r="P46" s="281"/>
      <c r="Q46" s="281"/>
      <c r="R46" s="281"/>
      <c r="S46" s="99" t="str">
        <f t="shared" si="0"/>
        <v>-</v>
      </c>
      <c r="T46" s="281"/>
      <c r="U46" s="281"/>
      <c r="V46" s="282">
        <f t="shared" si="5"/>
        <v>0</v>
      </c>
      <c r="W46" s="283"/>
      <c r="X46" s="228" t="str">
        <f t="shared" si="2"/>
        <v/>
      </c>
      <c r="Y46" s="277"/>
      <c r="Z46" s="278"/>
      <c r="AA46" s="278"/>
      <c r="AB46" s="279"/>
    </row>
    <row r="47" spans="2:28" s="201" customFormat="1" ht="20.25" customHeight="1" x14ac:dyDescent="0.2">
      <c r="B47" s="99">
        <v>42</v>
      </c>
      <c r="C47" s="239"/>
      <c r="D47" s="280"/>
      <c r="E47" s="280"/>
      <c r="F47" s="280"/>
      <c r="G47" s="281"/>
      <c r="H47" s="281"/>
      <c r="I47" s="281"/>
      <c r="J47" s="281"/>
      <c r="K47" s="281"/>
      <c r="L47" s="281"/>
      <c r="M47" s="281"/>
      <c r="N47" s="281"/>
      <c r="O47" s="281"/>
      <c r="P47" s="281"/>
      <c r="Q47" s="281"/>
      <c r="R47" s="281"/>
      <c r="S47" s="99" t="str">
        <f t="shared" si="0"/>
        <v>-</v>
      </c>
      <c r="T47" s="281"/>
      <c r="U47" s="281"/>
      <c r="V47" s="282">
        <f t="shared" si="5"/>
        <v>0</v>
      </c>
      <c r="W47" s="283"/>
      <c r="X47" s="228" t="str">
        <f t="shared" si="2"/>
        <v/>
      </c>
      <c r="Y47" s="277"/>
      <c r="Z47" s="278"/>
      <c r="AA47" s="278"/>
      <c r="AB47" s="279"/>
    </row>
    <row r="48" spans="2:28" s="201" customFormat="1" ht="20.25" customHeight="1" x14ac:dyDescent="0.2">
      <c r="B48" s="226">
        <v>43</v>
      </c>
      <c r="C48" s="239"/>
      <c r="D48" s="280"/>
      <c r="E48" s="280"/>
      <c r="F48" s="280"/>
      <c r="G48" s="281"/>
      <c r="H48" s="281"/>
      <c r="I48" s="281"/>
      <c r="J48" s="281"/>
      <c r="K48" s="281"/>
      <c r="L48" s="281"/>
      <c r="M48" s="281"/>
      <c r="N48" s="281"/>
      <c r="O48" s="281"/>
      <c r="P48" s="281"/>
      <c r="Q48" s="281"/>
      <c r="R48" s="281"/>
      <c r="S48" s="99" t="str">
        <f t="shared" si="0"/>
        <v>-</v>
      </c>
      <c r="T48" s="281"/>
      <c r="U48" s="281"/>
      <c r="V48" s="282">
        <f t="shared" si="5"/>
        <v>0</v>
      </c>
      <c r="W48" s="283"/>
      <c r="X48" s="228" t="str">
        <f t="shared" si="2"/>
        <v/>
      </c>
      <c r="Y48" s="277"/>
      <c r="Z48" s="278"/>
      <c r="AA48" s="278"/>
      <c r="AB48" s="279"/>
    </row>
    <row r="49" spans="2:28" s="201" customFormat="1" ht="20.25" customHeight="1" x14ac:dyDescent="0.2">
      <c r="B49" s="99">
        <v>44</v>
      </c>
      <c r="C49" s="239"/>
      <c r="D49" s="280"/>
      <c r="E49" s="280"/>
      <c r="F49" s="280"/>
      <c r="G49" s="281"/>
      <c r="H49" s="281"/>
      <c r="I49" s="281"/>
      <c r="J49" s="281"/>
      <c r="K49" s="281"/>
      <c r="L49" s="281"/>
      <c r="M49" s="281"/>
      <c r="N49" s="281"/>
      <c r="O49" s="281"/>
      <c r="P49" s="281"/>
      <c r="Q49" s="281"/>
      <c r="R49" s="281"/>
      <c r="S49" s="99" t="str">
        <f t="shared" si="0"/>
        <v>-</v>
      </c>
      <c r="T49" s="281"/>
      <c r="U49" s="281"/>
      <c r="V49" s="282">
        <f t="shared" si="5"/>
        <v>0</v>
      </c>
      <c r="W49" s="283"/>
      <c r="X49" s="228" t="str">
        <f t="shared" si="2"/>
        <v/>
      </c>
      <c r="Y49" s="277"/>
      <c r="Z49" s="278"/>
      <c r="AA49" s="278"/>
      <c r="AB49" s="279"/>
    </row>
    <row r="50" spans="2:28" s="201" customFormat="1" ht="20.25" customHeight="1" x14ac:dyDescent="0.2">
      <c r="B50" s="99">
        <v>45</v>
      </c>
      <c r="C50" s="239"/>
      <c r="D50" s="280"/>
      <c r="E50" s="280"/>
      <c r="F50" s="280"/>
      <c r="G50" s="281"/>
      <c r="H50" s="281"/>
      <c r="I50" s="281"/>
      <c r="J50" s="281"/>
      <c r="K50" s="281"/>
      <c r="L50" s="281"/>
      <c r="M50" s="281"/>
      <c r="N50" s="281"/>
      <c r="O50" s="281"/>
      <c r="P50" s="281"/>
      <c r="Q50" s="281"/>
      <c r="R50" s="281"/>
      <c r="S50" s="99" t="str">
        <f t="shared" si="0"/>
        <v>-</v>
      </c>
      <c r="T50" s="281"/>
      <c r="U50" s="281"/>
      <c r="V50" s="282">
        <f>SUM(S50:U50)</f>
        <v>0</v>
      </c>
      <c r="W50" s="283"/>
      <c r="X50" s="228" t="str">
        <f t="shared" si="2"/>
        <v/>
      </c>
      <c r="Y50" s="277"/>
      <c r="Z50" s="278"/>
      <c r="AA50" s="278"/>
      <c r="AB50" s="279"/>
    </row>
    <row r="51" spans="2:28" s="201" customFormat="1" ht="20.25" customHeight="1" x14ac:dyDescent="0.2">
      <c r="B51" s="226">
        <v>46</v>
      </c>
      <c r="C51" s="239"/>
      <c r="D51" s="280"/>
      <c r="E51" s="280"/>
      <c r="F51" s="280"/>
      <c r="G51" s="281"/>
      <c r="H51" s="281"/>
      <c r="I51" s="281"/>
      <c r="J51" s="281"/>
      <c r="K51" s="281"/>
      <c r="L51" s="281"/>
      <c r="M51" s="281"/>
      <c r="N51" s="281"/>
      <c r="O51" s="281"/>
      <c r="P51" s="281"/>
      <c r="Q51" s="281"/>
      <c r="R51" s="281"/>
      <c r="S51" s="99" t="str">
        <f t="shared" si="0"/>
        <v>-</v>
      </c>
      <c r="T51" s="281"/>
      <c r="U51" s="281"/>
      <c r="V51" s="282">
        <f t="shared" ref="V51:V60" si="6">SUM(S51:U51)</f>
        <v>0</v>
      </c>
      <c r="W51" s="283"/>
      <c r="X51" s="228" t="str">
        <f t="shared" si="2"/>
        <v/>
      </c>
      <c r="Y51" s="277"/>
      <c r="Z51" s="278"/>
      <c r="AA51" s="278"/>
      <c r="AB51" s="279"/>
    </row>
    <row r="52" spans="2:28" s="201" customFormat="1" ht="20.25" customHeight="1" x14ac:dyDescent="0.2">
      <c r="B52" s="99">
        <v>47</v>
      </c>
      <c r="C52" s="239"/>
      <c r="D52" s="280"/>
      <c r="E52" s="280"/>
      <c r="F52" s="280"/>
      <c r="G52" s="281"/>
      <c r="H52" s="281"/>
      <c r="I52" s="281"/>
      <c r="J52" s="281"/>
      <c r="K52" s="281"/>
      <c r="L52" s="281"/>
      <c r="M52" s="281"/>
      <c r="N52" s="281"/>
      <c r="O52" s="281"/>
      <c r="P52" s="281"/>
      <c r="Q52" s="281"/>
      <c r="R52" s="281"/>
      <c r="S52" s="99" t="str">
        <f t="shared" si="0"/>
        <v>-</v>
      </c>
      <c r="T52" s="281"/>
      <c r="U52" s="281"/>
      <c r="V52" s="282">
        <f t="shared" si="6"/>
        <v>0</v>
      </c>
      <c r="W52" s="283"/>
      <c r="X52" s="228" t="str">
        <f t="shared" si="2"/>
        <v/>
      </c>
      <c r="Y52" s="277"/>
      <c r="Z52" s="278"/>
      <c r="AA52" s="278"/>
      <c r="AB52" s="279"/>
    </row>
    <row r="53" spans="2:28" s="201" customFormat="1" ht="20.25" customHeight="1" x14ac:dyDescent="0.2">
      <c r="B53" s="99">
        <v>48</v>
      </c>
      <c r="C53" s="239"/>
      <c r="D53" s="280"/>
      <c r="E53" s="280"/>
      <c r="F53" s="280"/>
      <c r="G53" s="281"/>
      <c r="H53" s="281"/>
      <c r="I53" s="281"/>
      <c r="J53" s="281"/>
      <c r="K53" s="281"/>
      <c r="L53" s="281"/>
      <c r="M53" s="281"/>
      <c r="N53" s="281"/>
      <c r="O53" s="281"/>
      <c r="P53" s="281"/>
      <c r="Q53" s="281"/>
      <c r="R53" s="281"/>
      <c r="S53" s="99" t="str">
        <f t="shared" si="0"/>
        <v>-</v>
      </c>
      <c r="T53" s="281"/>
      <c r="U53" s="281"/>
      <c r="V53" s="282">
        <f t="shared" si="6"/>
        <v>0</v>
      </c>
      <c r="W53" s="283"/>
      <c r="X53" s="228" t="str">
        <f t="shared" si="2"/>
        <v/>
      </c>
      <c r="Y53" s="277"/>
      <c r="Z53" s="278"/>
      <c r="AA53" s="278"/>
      <c r="AB53" s="279"/>
    </row>
    <row r="54" spans="2:28" s="201" customFormat="1" ht="20.25" customHeight="1" x14ac:dyDescent="0.2">
      <c r="B54" s="226">
        <v>49</v>
      </c>
      <c r="C54" s="239"/>
      <c r="D54" s="280"/>
      <c r="E54" s="280"/>
      <c r="F54" s="280"/>
      <c r="G54" s="281"/>
      <c r="H54" s="281"/>
      <c r="I54" s="281"/>
      <c r="J54" s="281"/>
      <c r="K54" s="281"/>
      <c r="L54" s="281"/>
      <c r="M54" s="281"/>
      <c r="N54" s="281"/>
      <c r="O54" s="281"/>
      <c r="P54" s="281"/>
      <c r="Q54" s="281"/>
      <c r="R54" s="281"/>
      <c r="S54" s="99" t="str">
        <f t="shared" si="0"/>
        <v>-</v>
      </c>
      <c r="T54" s="281"/>
      <c r="U54" s="281"/>
      <c r="V54" s="282">
        <f t="shared" si="6"/>
        <v>0</v>
      </c>
      <c r="W54" s="283"/>
      <c r="X54" s="228" t="str">
        <f t="shared" si="2"/>
        <v/>
      </c>
      <c r="Y54" s="277"/>
      <c r="Z54" s="278"/>
      <c r="AA54" s="278"/>
      <c r="AB54" s="279"/>
    </row>
    <row r="55" spans="2:28" s="201" customFormat="1" ht="20.25" customHeight="1" x14ac:dyDescent="0.2">
      <c r="B55" s="99">
        <v>50</v>
      </c>
      <c r="C55" s="239"/>
      <c r="D55" s="280"/>
      <c r="E55" s="280"/>
      <c r="F55" s="280"/>
      <c r="G55" s="281"/>
      <c r="H55" s="281"/>
      <c r="I55" s="281"/>
      <c r="J55" s="281"/>
      <c r="K55" s="281"/>
      <c r="L55" s="281"/>
      <c r="M55" s="281"/>
      <c r="N55" s="281"/>
      <c r="O55" s="281"/>
      <c r="P55" s="281"/>
      <c r="Q55" s="281"/>
      <c r="R55" s="281"/>
      <c r="S55" s="99" t="str">
        <f t="shared" si="0"/>
        <v>-</v>
      </c>
      <c r="T55" s="281"/>
      <c r="U55" s="281"/>
      <c r="V55" s="282">
        <f t="shared" si="6"/>
        <v>0</v>
      </c>
      <c r="W55" s="283"/>
      <c r="X55" s="228" t="str">
        <f t="shared" si="2"/>
        <v/>
      </c>
      <c r="Y55" s="277"/>
      <c r="Z55" s="278"/>
      <c r="AA55" s="278"/>
      <c r="AB55" s="279"/>
    </row>
    <row r="56" spans="2:28" s="201" customFormat="1" ht="20.25" customHeight="1" x14ac:dyDescent="0.2">
      <c r="B56" s="99">
        <v>51</v>
      </c>
      <c r="C56" s="239"/>
      <c r="D56" s="280"/>
      <c r="E56" s="280"/>
      <c r="F56" s="280"/>
      <c r="G56" s="281"/>
      <c r="H56" s="281"/>
      <c r="I56" s="281"/>
      <c r="J56" s="281"/>
      <c r="K56" s="281"/>
      <c r="L56" s="281"/>
      <c r="M56" s="281"/>
      <c r="N56" s="281"/>
      <c r="O56" s="281"/>
      <c r="P56" s="281"/>
      <c r="Q56" s="281"/>
      <c r="R56" s="281"/>
      <c r="S56" s="99" t="str">
        <f t="shared" si="0"/>
        <v>-</v>
      </c>
      <c r="T56" s="281"/>
      <c r="U56" s="281"/>
      <c r="V56" s="282">
        <f t="shared" si="6"/>
        <v>0</v>
      </c>
      <c r="W56" s="283"/>
      <c r="X56" s="228" t="str">
        <f t="shared" si="2"/>
        <v/>
      </c>
      <c r="Y56" s="277"/>
      <c r="Z56" s="278"/>
      <c r="AA56" s="278"/>
      <c r="AB56" s="279"/>
    </row>
    <row r="57" spans="2:28" s="201" customFormat="1" ht="20.25" customHeight="1" x14ac:dyDescent="0.2">
      <c r="B57" s="226">
        <v>52</v>
      </c>
      <c r="C57" s="239"/>
      <c r="D57" s="280"/>
      <c r="E57" s="280"/>
      <c r="F57" s="280"/>
      <c r="G57" s="281"/>
      <c r="H57" s="281"/>
      <c r="I57" s="281"/>
      <c r="J57" s="281"/>
      <c r="K57" s="281"/>
      <c r="L57" s="281"/>
      <c r="M57" s="281"/>
      <c r="N57" s="281"/>
      <c r="O57" s="281"/>
      <c r="P57" s="281"/>
      <c r="Q57" s="281"/>
      <c r="R57" s="281"/>
      <c r="S57" s="99" t="str">
        <f t="shared" si="0"/>
        <v>-</v>
      </c>
      <c r="T57" s="281"/>
      <c r="U57" s="281"/>
      <c r="V57" s="282">
        <f t="shared" si="6"/>
        <v>0</v>
      </c>
      <c r="W57" s="283"/>
      <c r="X57" s="228" t="str">
        <f t="shared" si="2"/>
        <v/>
      </c>
      <c r="Y57" s="277"/>
      <c r="Z57" s="278"/>
      <c r="AA57" s="278"/>
      <c r="AB57" s="279"/>
    </row>
    <row r="58" spans="2:28" s="201" customFormat="1" ht="20.25" customHeight="1" x14ac:dyDescent="0.2">
      <c r="B58" s="99">
        <v>53</v>
      </c>
      <c r="C58" s="239"/>
      <c r="D58" s="280"/>
      <c r="E58" s="280"/>
      <c r="F58" s="280"/>
      <c r="G58" s="281"/>
      <c r="H58" s="281"/>
      <c r="I58" s="281"/>
      <c r="J58" s="281"/>
      <c r="K58" s="281"/>
      <c r="L58" s="281"/>
      <c r="M58" s="281"/>
      <c r="N58" s="281"/>
      <c r="O58" s="281"/>
      <c r="P58" s="281"/>
      <c r="Q58" s="281"/>
      <c r="R58" s="281"/>
      <c r="S58" s="99" t="str">
        <f t="shared" si="0"/>
        <v>-</v>
      </c>
      <c r="T58" s="281"/>
      <c r="U58" s="281"/>
      <c r="V58" s="282">
        <f t="shared" si="6"/>
        <v>0</v>
      </c>
      <c r="W58" s="283"/>
      <c r="X58" s="228" t="str">
        <f t="shared" si="2"/>
        <v/>
      </c>
      <c r="Y58" s="277"/>
      <c r="Z58" s="278"/>
      <c r="AA58" s="278"/>
      <c r="AB58" s="279"/>
    </row>
    <row r="59" spans="2:28" s="201" customFormat="1" ht="20.25" customHeight="1" x14ac:dyDescent="0.2">
      <c r="B59" s="99">
        <v>54</v>
      </c>
      <c r="C59" s="239"/>
      <c r="D59" s="280"/>
      <c r="E59" s="280"/>
      <c r="F59" s="280"/>
      <c r="G59" s="281"/>
      <c r="H59" s="281"/>
      <c r="I59" s="281"/>
      <c r="J59" s="281"/>
      <c r="K59" s="281"/>
      <c r="L59" s="281"/>
      <c r="M59" s="281"/>
      <c r="N59" s="281"/>
      <c r="O59" s="281"/>
      <c r="P59" s="281"/>
      <c r="Q59" s="281"/>
      <c r="R59" s="281"/>
      <c r="S59" s="99" t="str">
        <f t="shared" si="0"/>
        <v>-</v>
      </c>
      <c r="T59" s="281"/>
      <c r="U59" s="281"/>
      <c r="V59" s="282">
        <f t="shared" si="6"/>
        <v>0</v>
      </c>
      <c r="W59" s="283"/>
      <c r="X59" s="228" t="str">
        <f t="shared" si="2"/>
        <v/>
      </c>
      <c r="Y59" s="277"/>
      <c r="Z59" s="278"/>
      <c r="AA59" s="278"/>
      <c r="AB59" s="279"/>
    </row>
    <row r="60" spans="2:28" s="201" customFormat="1" ht="20.25" customHeight="1" x14ac:dyDescent="0.2">
      <c r="B60" s="226">
        <v>55</v>
      </c>
      <c r="C60" s="239"/>
      <c r="D60" s="280"/>
      <c r="E60" s="280"/>
      <c r="F60" s="280"/>
      <c r="G60" s="281"/>
      <c r="H60" s="281"/>
      <c r="I60" s="281"/>
      <c r="J60" s="281"/>
      <c r="K60" s="281"/>
      <c r="L60" s="281"/>
      <c r="M60" s="281"/>
      <c r="N60" s="281"/>
      <c r="O60" s="281"/>
      <c r="P60" s="281"/>
      <c r="Q60" s="281"/>
      <c r="R60" s="281"/>
      <c r="S60" s="99" t="str">
        <f t="shared" si="0"/>
        <v>-</v>
      </c>
      <c r="T60" s="281"/>
      <c r="U60" s="281"/>
      <c r="V60" s="282">
        <f t="shared" si="6"/>
        <v>0</v>
      </c>
      <c r="W60" s="283"/>
      <c r="X60" s="228" t="str">
        <f t="shared" si="2"/>
        <v/>
      </c>
      <c r="Y60" s="277"/>
      <c r="Z60" s="278"/>
      <c r="AA60" s="278"/>
      <c r="AB60" s="279"/>
    </row>
    <row r="61" spans="2:28" s="201" customFormat="1" ht="20.25" customHeight="1" x14ac:dyDescent="0.2">
      <c r="B61" s="99">
        <v>56</v>
      </c>
      <c r="C61" s="239"/>
      <c r="D61" s="280"/>
      <c r="E61" s="280"/>
      <c r="F61" s="280"/>
      <c r="G61" s="281"/>
      <c r="H61" s="281"/>
      <c r="I61" s="281"/>
      <c r="J61" s="281"/>
      <c r="K61" s="281"/>
      <c r="L61" s="281"/>
      <c r="M61" s="281"/>
      <c r="N61" s="281"/>
      <c r="O61" s="281"/>
      <c r="P61" s="281"/>
      <c r="Q61" s="281"/>
      <c r="R61" s="281"/>
      <c r="S61" s="99" t="str">
        <f t="shared" si="0"/>
        <v>-</v>
      </c>
      <c r="T61" s="281"/>
      <c r="U61" s="281"/>
      <c r="V61" s="282">
        <f>SUM(S61:U61)</f>
        <v>0</v>
      </c>
      <c r="W61" s="283"/>
      <c r="X61" s="228" t="str">
        <f t="shared" si="2"/>
        <v/>
      </c>
      <c r="Y61" s="277"/>
      <c r="Z61" s="278"/>
      <c r="AA61" s="278"/>
      <c r="AB61" s="279"/>
    </row>
    <row r="62" spans="2:28" s="201" customFormat="1" ht="20.25" customHeight="1" x14ac:dyDescent="0.2">
      <c r="B62" s="99">
        <v>57</v>
      </c>
      <c r="C62" s="239"/>
      <c r="D62" s="280"/>
      <c r="E62" s="280"/>
      <c r="F62" s="280"/>
      <c r="G62" s="281"/>
      <c r="H62" s="281"/>
      <c r="I62" s="281"/>
      <c r="J62" s="281"/>
      <c r="K62" s="281"/>
      <c r="L62" s="281"/>
      <c r="M62" s="281"/>
      <c r="N62" s="281"/>
      <c r="O62" s="281"/>
      <c r="P62" s="281"/>
      <c r="Q62" s="281"/>
      <c r="R62" s="281"/>
      <c r="S62" s="99" t="str">
        <f t="shared" si="0"/>
        <v>-</v>
      </c>
      <c r="T62" s="281"/>
      <c r="U62" s="281"/>
      <c r="V62" s="282">
        <f t="shared" ref="V62:V71" si="7">SUM(S62:U62)</f>
        <v>0</v>
      </c>
      <c r="W62" s="283"/>
      <c r="X62" s="228" t="str">
        <f t="shared" si="2"/>
        <v/>
      </c>
      <c r="Y62" s="277"/>
      <c r="Z62" s="278"/>
      <c r="AA62" s="278"/>
      <c r="AB62" s="279"/>
    </row>
    <row r="63" spans="2:28" s="201" customFormat="1" ht="20.25" customHeight="1" x14ac:dyDescent="0.2">
      <c r="B63" s="226">
        <v>58</v>
      </c>
      <c r="C63" s="239"/>
      <c r="D63" s="280"/>
      <c r="E63" s="280"/>
      <c r="F63" s="280"/>
      <c r="G63" s="281"/>
      <c r="H63" s="281"/>
      <c r="I63" s="281"/>
      <c r="J63" s="281"/>
      <c r="K63" s="281"/>
      <c r="L63" s="281"/>
      <c r="M63" s="281"/>
      <c r="N63" s="281"/>
      <c r="O63" s="281"/>
      <c r="P63" s="281"/>
      <c r="Q63" s="281"/>
      <c r="R63" s="281"/>
      <c r="S63" s="99" t="str">
        <f t="shared" si="0"/>
        <v>-</v>
      </c>
      <c r="T63" s="281"/>
      <c r="U63" s="281"/>
      <c r="V63" s="282">
        <f t="shared" si="7"/>
        <v>0</v>
      </c>
      <c r="W63" s="283"/>
      <c r="X63" s="228" t="str">
        <f t="shared" si="2"/>
        <v/>
      </c>
      <c r="Y63" s="277"/>
      <c r="Z63" s="278"/>
      <c r="AA63" s="278"/>
      <c r="AB63" s="279"/>
    </row>
    <row r="64" spans="2:28" s="201" customFormat="1" ht="20.25" customHeight="1" x14ac:dyDescent="0.2">
      <c r="B64" s="99">
        <v>59</v>
      </c>
      <c r="C64" s="239"/>
      <c r="D64" s="280"/>
      <c r="E64" s="280"/>
      <c r="F64" s="280"/>
      <c r="G64" s="281"/>
      <c r="H64" s="281"/>
      <c r="I64" s="281"/>
      <c r="J64" s="281"/>
      <c r="K64" s="281"/>
      <c r="L64" s="281"/>
      <c r="M64" s="281"/>
      <c r="N64" s="281"/>
      <c r="O64" s="281"/>
      <c r="P64" s="281"/>
      <c r="Q64" s="281"/>
      <c r="R64" s="281"/>
      <c r="S64" s="99" t="str">
        <f t="shared" si="0"/>
        <v>-</v>
      </c>
      <c r="T64" s="281"/>
      <c r="U64" s="281"/>
      <c r="V64" s="282">
        <f>SUM(S64:U64)</f>
        <v>0</v>
      </c>
      <c r="W64" s="283"/>
      <c r="X64" s="228" t="str">
        <f t="shared" si="2"/>
        <v/>
      </c>
      <c r="Y64" s="277"/>
      <c r="Z64" s="278"/>
      <c r="AA64" s="278"/>
      <c r="AB64" s="279"/>
    </row>
    <row r="65" spans="2:28" s="201" customFormat="1" ht="20.25" customHeight="1" x14ac:dyDescent="0.2">
      <c r="B65" s="99">
        <v>60</v>
      </c>
      <c r="C65" s="239"/>
      <c r="D65" s="280"/>
      <c r="E65" s="280"/>
      <c r="F65" s="280"/>
      <c r="G65" s="281"/>
      <c r="H65" s="281"/>
      <c r="I65" s="281"/>
      <c r="J65" s="281"/>
      <c r="K65" s="281"/>
      <c r="L65" s="281"/>
      <c r="M65" s="281"/>
      <c r="N65" s="281"/>
      <c r="O65" s="281"/>
      <c r="P65" s="281"/>
      <c r="Q65" s="281"/>
      <c r="R65" s="281"/>
      <c r="S65" s="99" t="str">
        <f t="shared" si="0"/>
        <v>-</v>
      </c>
      <c r="T65" s="281"/>
      <c r="U65" s="281"/>
      <c r="V65" s="282">
        <f t="shared" si="7"/>
        <v>0</v>
      </c>
      <c r="W65" s="283"/>
      <c r="X65" s="228" t="str">
        <f t="shared" si="2"/>
        <v/>
      </c>
      <c r="Y65" s="277"/>
      <c r="Z65" s="278"/>
      <c r="AA65" s="278"/>
      <c r="AB65" s="279"/>
    </row>
    <row r="66" spans="2:28" s="201" customFormat="1" ht="20.25" customHeight="1" x14ac:dyDescent="0.2">
      <c r="B66" s="226">
        <v>61</v>
      </c>
      <c r="C66" s="239"/>
      <c r="D66" s="280"/>
      <c r="E66" s="280"/>
      <c r="F66" s="280"/>
      <c r="G66" s="281"/>
      <c r="H66" s="281"/>
      <c r="I66" s="281"/>
      <c r="J66" s="281"/>
      <c r="K66" s="281"/>
      <c r="L66" s="281"/>
      <c r="M66" s="281"/>
      <c r="N66" s="281"/>
      <c r="O66" s="281"/>
      <c r="P66" s="281"/>
      <c r="Q66" s="281"/>
      <c r="R66" s="281"/>
      <c r="S66" s="99" t="str">
        <f t="shared" si="0"/>
        <v>-</v>
      </c>
      <c r="T66" s="281"/>
      <c r="U66" s="281"/>
      <c r="V66" s="282">
        <f t="shared" si="7"/>
        <v>0</v>
      </c>
      <c r="W66" s="283"/>
      <c r="X66" s="228" t="str">
        <f t="shared" si="2"/>
        <v/>
      </c>
      <c r="Y66" s="277"/>
      <c r="Z66" s="278"/>
      <c r="AA66" s="278"/>
      <c r="AB66" s="279"/>
    </row>
    <row r="67" spans="2:28" s="201" customFormat="1" ht="20.25" customHeight="1" x14ac:dyDescent="0.2">
      <c r="B67" s="99">
        <v>62</v>
      </c>
      <c r="C67" s="239"/>
      <c r="D67" s="280"/>
      <c r="E67" s="280"/>
      <c r="F67" s="280"/>
      <c r="G67" s="281"/>
      <c r="H67" s="281"/>
      <c r="I67" s="281"/>
      <c r="J67" s="281"/>
      <c r="K67" s="281"/>
      <c r="L67" s="281"/>
      <c r="M67" s="281"/>
      <c r="N67" s="281"/>
      <c r="O67" s="281"/>
      <c r="P67" s="281"/>
      <c r="Q67" s="281"/>
      <c r="R67" s="281"/>
      <c r="S67" s="99" t="str">
        <f t="shared" si="0"/>
        <v>-</v>
      </c>
      <c r="T67" s="281"/>
      <c r="U67" s="281"/>
      <c r="V67" s="282">
        <f t="shared" si="7"/>
        <v>0</v>
      </c>
      <c r="W67" s="283"/>
      <c r="X67" s="228" t="str">
        <f t="shared" si="2"/>
        <v/>
      </c>
      <c r="Y67" s="277"/>
      <c r="Z67" s="278"/>
      <c r="AA67" s="278"/>
      <c r="AB67" s="279"/>
    </row>
    <row r="68" spans="2:28" s="201" customFormat="1" ht="20.25" customHeight="1" x14ac:dyDescent="0.2">
      <c r="B68" s="99">
        <v>63</v>
      </c>
      <c r="C68" s="239"/>
      <c r="D68" s="280"/>
      <c r="E68" s="280"/>
      <c r="F68" s="280"/>
      <c r="G68" s="281"/>
      <c r="H68" s="281"/>
      <c r="I68" s="281"/>
      <c r="J68" s="281"/>
      <c r="K68" s="281"/>
      <c r="L68" s="281"/>
      <c r="M68" s="281"/>
      <c r="N68" s="281"/>
      <c r="O68" s="281"/>
      <c r="P68" s="281"/>
      <c r="Q68" s="281"/>
      <c r="R68" s="281"/>
      <c r="S68" s="99" t="str">
        <f t="shared" si="0"/>
        <v>-</v>
      </c>
      <c r="T68" s="281"/>
      <c r="U68" s="281"/>
      <c r="V68" s="282">
        <f t="shared" si="7"/>
        <v>0</v>
      </c>
      <c r="W68" s="283"/>
      <c r="X68" s="228" t="str">
        <f t="shared" si="2"/>
        <v/>
      </c>
      <c r="Y68" s="277"/>
      <c r="Z68" s="278"/>
      <c r="AA68" s="278"/>
      <c r="AB68" s="279"/>
    </row>
    <row r="69" spans="2:28" s="201" customFormat="1" ht="20.25" customHeight="1" x14ac:dyDescent="0.2">
      <c r="B69" s="226">
        <v>64</v>
      </c>
      <c r="C69" s="239"/>
      <c r="D69" s="280"/>
      <c r="E69" s="280"/>
      <c r="F69" s="280"/>
      <c r="G69" s="281"/>
      <c r="H69" s="281"/>
      <c r="I69" s="281"/>
      <c r="J69" s="281"/>
      <c r="K69" s="281"/>
      <c r="L69" s="281"/>
      <c r="M69" s="281"/>
      <c r="N69" s="281"/>
      <c r="O69" s="281"/>
      <c r="P69" s="281"/>
      <c r="Q69" s="281"/>
      <c r="R69" s="281"/>
      <c r="S69" s="99" t="str">
        <f t="shared" si="0"/>
        <v>-</v>
      </c>
      <c r="T69" s="281"/>
      <c r="U69" s="281"/>
      <c r="V69" s="282">
        <f t="shared" si="7"/>
        <v>0</v>
      </c>
      <c r="W69" s="283"/>
      <c r="X69" s="228" t="str">
        <f t="shared" si="2"/>
        <v/>
      </c>
      <c r="Y69" s="277"/>
      <c r="Z69" s="278"/>
      <c r="AA69" s="278"/>
      <c r="AB69" s="279"/>
    </row>
    <row r="70" spans="2:28" s="201" customFormat="1" ht="20.25" customHeight="1" x14ac:dyDescent="0.2">
      <c r="B70" s="99">
        <v>65</v>
      </c>
      <c r="C70" s="239"/>
      <c r="D70" s="280"/>
      <c r="E70" s="280"/>
      <c r="F70" s="280"/>
      <c r="G70" s="281"/>
      <c r="H70" s="281"/>
      <c r="I70" s="281"/>
      <c r="J70" s="281"/>
      <c r="K70" s="281"/>
      <c r="L70" s="281"/>
      <c r="M70" s="281"/>
      <c r="N70" s="281"/>
      <c r="O70" s="281"/>
      <c r="P70" s="281"/>
      <c r="Q70" s="281"/>
      <c r="R70" s="281"/>
      <c r="S70" s="99" t="str">
        <f t="shared" si="0"/>
        <v>-</v>
      </c>
      <c r="T70" s="281"/>
      <c r="U70" s="281"/>
      <c r="V70" s="282">
        <f t="shared" si="7"/>
        <v>0</v>
      </c>
      <c r="W70" s="283"/>
      <c r="X70" s="228" t="str">
        <f t="shared" si="2"/>
        <v/>
      </c>
      <c r="Y70" s="277"/>
      <c r="Z70" s="278"/>
      <c r="AA70" s="278"/>
      <c r="AB70" s="279"/>
    </row>
    <row r="71" spans="2:28" s="201" customFormat="1" ht="20.25" customHeight="1" x14ac:dyDescent="0.2">
      <c r="B71" s="99">
        <v>66</v>
      </c>
      <c r="C71" s="239"/>
      <c r="D71" s="280"/>
      <c r="E71" s="280"/>
      <c r="F71" s="280"/>
      <c r="G71" s="281"/>
      <c r="H71" s="281"/>
      <c r="I71" s="281"/>
      <c r="J71" s="281"/>
      <c r="K71" s="281"/>
      <c r="L71" s="281"/>
      <c r="M71" s="281"/>
      <c r="N71" s="281"/>
      <c r="O71" s="281"/>
      <c r="P71" s="281"/>
      <c r="Q71" s="281"/>
      <c r="R71" s="281"/>
      <c r="S71" s="99" t="str">
        <f t="shared" ref="S71:S105" si="8">IF(SUM(D71:R71)&gt;0,SUM(D71:R71),"-")</f>
        <v>-</v>
      </c>
      <c r="T71" s="281"/>
      <c r="U71" s="281"/>
      <c r="V71" s="282">
        <f t="shared" si="7"/>
        <v>0</v>
      </c>
      <c r="W71" s="283"/>
      <c r="X71" s="228" t="str">
        <f t="shared" ref="X71:X105" si="9">IF(AND(V71&gt;0,W$5&gt;0),IF(V71&gt;=W$5,"Y","N"),"")</f>
        <v/>
      </c>
      <c r="Y71" s="277"/>
      <c r="Z71" s="278"/>
      <c r="AA71" s="278"/>
      <c r="AB71" s="279"/>
    </row>
    <row r="72" spans="2:28" s="201" customFormat="1" ht="20.25" customHeight="1" x14ac:dyDescent="0.2">
      <c r="B72" s="226">
        <v>67</v>
      </c>
      <c r="C72" s="239"/>
      <c r="D72" s="280"/>
      <c r="E72" s="280"/>
      <c r="F72" s="280"/>
      <c r="G72" s="281"/>
      <c r="H72" s="281"/>
      <c r="I72" s="281"/>
      <c r="J72" s="281"/>
      <c r="K72" s="281"/>
      <c r="L72" s="281"/>
      <c r="M72" s="281"/>
      <c r="N72" s="281"/>
      <c r="O72" s="281"/>
      <c r="P72" s="281"/>
      <c r="Q72" s="281"/>
      <c r="R72" s="281"/>
      <c r="S72" s="99" t="str">
        <f t="shared" si="8"/>
        <v>-</v>
      </c>
      <c r="T72" s="281"/>
      <c r="U72" s="281"/>
      <c r="V72" s="282">
        <f>SUM(S72:U72)</f>
        <v>0</v>
      </c>
      <c r="W72" s="283"/>
      <c r="X72" s="228" t="str">
        <f t="shared" si="9"/>
        <v/>
      </c>
      <c r="Y72" s="277"/>
      <c r="Z72" s="278"/>
      <c r="AA72" s="278"/>
      <c r="AB72" s="279"/>
    </row>
    <row r="73" spans="2:28" s="201" customFormat="1" ht="20.25" customHeight="1" x14ac:dyDescent="0.2">
      <c r="B73" s="99">
        <v>68</v>
      </c>
      <c r="C73" s="239"/>
      <c r="D73" s="280"/>
      <c r="E73" s="280"/>
      <c r="F73" s="280"/>
      <c r="G73" s="281"/>
      <c r="H73" s="281"/>
      <c r="I73" s="281"/>
      <c r="J73" s="281"/>
      <c r="K73" s="281"/>
      <c r="L73" s="281"/>
      <c r="M73" s="281"/>
      <c r="N73" s="281"/>
      <c r="O73" s="281"/>
      <c r="P73" s="281"/>
      <c r="Q73" s="281"/>
      <c r="R73" s="281"/>
      <c r="S73" s="99" t="str">
        <f t="shared" si="8"/>
        <v>-</v>
      </c>
      <c r="T73" s="281"/>
      <c r="U73" s="281"/>
      <c r="V73" s="282">
        <f t="shared" ref="V73:V82" si="10">SUM(S73:U73)</f>
        <v>0</v>
      </c>
      <c r="W73" s="283"/>
      <c r="X73" s="228" t="str">
        <f t="shared" si="9"/>
        <v/>
      </c>
      <c r="Y73" s="277"/>
      <c r="Z73" s="278"/>
      <c r="AA73" s="278"/>
      <c r="AB73" s="279"/>
    </row>
    <row r="74" spans="2:28" s="201" customFormat="1" ht="20.25" customHeight="1" x14ac:dyDescent="0.2">
      <c r="B74" s="99">
        <v>69</v>
      </c>
      <c r="C74" s="239"/>
      <c r="D74" s="280"/>
      <c r="E74" s="280"/>
      <c r="F74" s="280"/>
      <c r="G74" s="281"/>
      <c r="H74" s="281"/>
      <c r="I74" s="281"/>
      <c r="J74" s="281"/>
      <c r="K74" s="281"/>
      <c r="L74" s="281"/>
      <c r="M74" s="281"/>
      <c r="N74" s="281"/>
      <c r="O74" s="281"/>
      <c r="P74" s="281"/>
      <c r="Q74" s="281"/>
      <c r="R74" s="281"/>
      <c r="S74" s="99" t="str">
        <f t="shared" si="8"/>
        <v>-</v>
      </c>
      <c r="T74" s="281"/>
      <c r="U74" s="281"/>
      <c r="V74" s="282">
        <f t="shared" si="10"/>
        <v>0</v>
      </c>
      <c r="W74" s="283"/>
      <c r="X74" s="228" t="str">
        <f t="shared" si="9"/>
        <v/>
      </c>
      <c r="Y74" s="277"/>
      <c r="Z74" s="278"/>
      <c r="AA74" s="278"/>
      <c r="AB74" s="279"/>
    </row>
    <row r="75" spans="2:28" s="201" customFormat="1" ht="20.25" customHeight="1" x14ac:dyDescent="0.2">
      <c r="B75" s="226">
        <v>70</v>
      </c>
      <c r="C75" s="239"/>
      <c r="D75" s="280"/>
      <c r="E75" s="280"/>
      <c r="F75" s="280"/>
      <c r="G75" s="281"/>
      <c r="H75" s="281"/>
      <c r="I75" s="281"/>
      <c r="J75" s="281"/>
      <c r="K75" s="281"/>
      <c r="L75" s="281"/>
      <c r="M75" s="281"/>
      <c r="N75" s="281"/>
      <c r="O75" s="281"/>
      <c r="P75" s="281"/>
      <c r="Q75" s="281"/>
      <c r="R75" s="281"/>
      <c r="S75" s="99" t="str">
        <f t="shared" si="8"/>
        <v>-</v>
      </c>
      <c r="T75" s="281"/>
      <c r="U75" s="281"/>
      <c r="V75" s="282">
        <f t="shared" si="10"/>
        <v>0</v>
      </c>
      <c r="W75" s="283"/>
      <c r="X75" s="228" t="str">
        <f t="shared" si="9"/>
        <v/>
      </c>
      <c r="Y75" s="277"/>
      <c r="Z75" s="278"/>
      <c r="AA75" s="278"/>
      <c r="AB75" s="279"/>
    </row>
    <row r="76" spans="2:28" s="201" customFormat="1" ht="20.25" customHeight="1" x14ac:dyDescent="0.2">
      <c r="B76" s="99">
        <v>71</v>
      </c>
      <c r="C76" s="239"/>
      <c r="D76" s="280"/>
      <c r="E76" s="280"/>
      <c r="F76" s="280"/>
      <c r="G76" s="281"/>
      <c r="H76" s="281"/>
      <c r="I76" s="281"/>
      <c r="J76" s="281"/>
      <c r="K76" s="281"/>
      <c r="L76" s="281"/>
      <c r="M76" s="281"/>
      <c r="N76" s="281"/>
      <c r="O76" s="281"/>
      <c r="P76" s="281"/>
      <c r="Q76" s="281"/>
      <c r="R76" s="281"/>
      <c r="S76" s="99" t="str">
        <f t="shared" si="8"/>
        <v>-</v>
      </c>
      <c r="T76" s="281"/>
      <c r="U76" s="281"/>
      <c r="V76" s="282">
        <f t="shared" si="10"/>
        <v>0</v>
      </c>
      <c r="W76" s="283"/>
      <c r="X76" s="228" t="str">
        <f t="shared" si="9"/>
        <v/>
      </c>
      <c r="Y76" s="277"/>
      <c r="Z76" s="278"/>
      <c r="AA76" s="278"/>
      <c r="AB76" s="279"/>
    </row>
    <row r="77" spans="2:28" s="201" customFormat="1" ht="20.25" customHeight="1" x14ac:dyDescent="0.2">
      <c r="B77" s="99">
        <v>72</v>
      </c>
      <c r="C77" s="239"/>
      <c r="D77" s="280"/>
      <c r="E77" s="280"/>
      <c r="F77" s="280"/>
      <c r="G77" s="281"/>
      <c r="H77" s="281"/>
      <c r="I77" s="281"/>
      <c r="J77" s="281"/>
      <c r="K77" s="281"/>
      <c r="L77" s="281"/>
      <c r="M77" s="281"/>
      <c r="N77" s="281"/>
      <c r="O77" s="281"/>
      <c r="P77" s="281"/>
      <c r="Q77" s="281"/>
      <c r="R77" s="281"/>
      <c r="S77" s="99" t="str">
        <f t="shared" si="8"/>
        <v>-</v>
      </c>
      <c r="T77" s="281"/>
      <c r="U77" s="281"/>
      <c r="V77" s="282">
        <f t="shared" si="10"/>
        <v>0</v>
      </c>
      <c r="W77" s="283"/>
      <c r="X77" s="228" t="str">
        <f t="shared" si="9"/>
        <v/>
      </c>
      <c r="Y77" s="277"/>
      <c r="Z77" s="278"/>
      <c r="AA77" s="278"/>
      <c r="AB77" s="279"/>
    </row>
    <row r="78" spans="2:28" s="201" customFormat="1" ht="20.25" customHeight="1" x14ac:dyDescent="0.2">
      <c r="B78" s="226">
        <v>73</v>
      </c>
      <c r="C78" s="239"/>
      <c r="D78" s="280"/>
      <c r="E78" s="280"/>
      <c r="F78" s="280"/>
      <c r="G78" s="281"/>
      <c r="H78" s="281"/>
      <c r="I78" s="281"/>
      <c r="J78" s="281"/>
      <c r="K78" s="281"/>
      <c r="L78" s="281"/>
      <c r="M78" s="281"/>
      <c r="N78" s="281"/>
      <c r="O78" s="281"/>
      <c r="P78" s="281"/>
      <c r="Q78" s="281"/>
      <c r="R78" s="281"/>
      <c r="S78" s="99" t="str">
        <f t="shared" si="8"/>
        <v>-</v>
      </c>
      <c r="T78" s="281"/>
      <c r="U78" s="281"/>
      <c r="V78" s="282">
        <f t="shared" si="10"/>
        <v>0</v>
      </c>
      <c r="W78" s="283"/>
      <c r="X78" s="228" t="str">
        <f t="shared" si="9"/>
        <v/>
      </c>
      <c r="Y78" s="277"/>
      <c r="Z78" s="278"/>
      <c r="AA78" s="278"/>
      <c r="AB78" s="279"/>
    </row>
    <row r="79" spans="2:28" s="201" customFormat="1" ht="20.25" customHeight="1" x14ac:dyDescent="0.2">
      <c r="B79" s="99">
        <v>74</v>
      </c>
      <c r="C79" s="239"/>
      <c r="D79" s="280"/>
      <c r="E79" s="280"/>
      <c r="F79" s="280"/>
      <c r="G79" s="281"/>
      <c r="H79" s="281"/>
      <c r="I79" s="281"/>
      <c r="J79" s="281"/>
      <c r="K79" s="281"/>
      <c r="L79" s="281"/>
      <c r="M79" s="281"/>
      <c r="N79" s="281"/>
      <c r="O79" s="281"/>
      <c r="P79" s="281"/>
      <c r="Q79" s="281"/>
      <c r="R79" s="281"/>
      <c r="S79" s="99" t="str">
        <f t="shared" si="8"/>
        <v>-</v>
      </c>
      <c r="T79" s="281"/>
      <c r="U79" s="281"/>
      <c r="V79" s="282">
        <f t="shared" si="10"/>
        <v>0</v>
      </c>
      <c r="W79" s="283"/>
      <c r="X79" s="228" t="str">
        <f t="shared" si="9"/>
        <v/>
      </c>
      <c r="Y79" s="277"/>
      <c r="Z79" s="278"/>
      <c r="AA79" s="278"/>
      <c r="AB79" s="279"/>
    </row>
    <row r="80" spans="2:28" s="201" customFormat="1" ht="20.25" customHeight="1" x14ac:dyDescent="0.2">
      <c r="B80" s="99">
        <v>75</v>
      </c>
      <c r="C80" s="239"/>
      <c r="D80" s="280"/>
      <c r="E80" s="280"/>
      <c r="F80" s="280"/>
      <c r="G80" s="281"/>
      <c r="H80" s="281"/>
      <c r="I80" s="281"/>
      <c r="J80" s="281"/>
      <c r="K80" s="281"/>
      <c r="L80" s="281"/>
      <c r="M80" s="281"/>
      <c r="N80" s="281"/>
      <c r="O80" s="281"/>
      <c r="P80" s="281"/>
      <c r="Q80" s="281"/>
      <c r="R80" s="281"/>
      <c r="S80" s="99" t="str">
        <f t="shared" si="8"/>
        <v>-</v>
      </c>
      <c r="T80" s="281"/>
      <c r="U80" s="281"/>
      <c r="V80" s="282">
        <f t="shared" si="10"/>
        <v>0</v>
      </c>
      <c r="W80" s="283"/>
      <c r="X80" s="228" t="str">
        <f t="shared" si="9"/>
        <v/>
      </c>
      <c r="Y80" s="277"/>
      <c r="Z80" s="278"/>
      <c r="AA80" s="278"/>
      <c r="AB80" s="279"/>
    </row>
    <row r="81" spans="2:28" s="201" customFormat="1" ht="20.25" customHeight="1" x14ac:dyDescent="0.2">
      <c r="B81" s="226">
        <v>76</v>
      </c>
      <c r="C81" s="239"/>
      <c r="D81" s="280"/>
      <c r="E81" s="280"/>
      <c r="F81" s="280"/>
      <c r="G81" s="281"/>
      <c r="H81" s="281"/>
      <c r="I81" s="281"/>
      <c r="J81" s="281"/>
      <c r="K81" s="281"/>
      <c r="L81" s="281"/>
      <c r="M81" s="281"/>
      <c r="N81" s="281"/>
      <c r="O81" s="281"/>
      <c r="P81" s="281"/>
      <c r="Q81" s="281"/>
      <c r="R81" s="281"/>
      <c r="S81" s="99" t="str">
        <f t="shared" si="8"/>
        <v>-</v>
      </c>
      <c r="T81" s="281"/>
      <c r="U81" s="281"/>
      <c r="V81" s="282">
        <f t="shared" si="10"/>
        <v>0</v>
      </c>
      <c r="W81" s="283"/>
      <c r="X81" s="228" t="str">
        <f t="shared" si="9"/>
        <v/>
      </c>
      <c r="Y81" s="277"/>
      <c r="Z81" s="278"/>
      <c r="AA81" s="278"/>
      <c r="AB81" s="279"/>
    </row>
    <row r="82" spans="2:28" s="201" customFormat="1" ht="20.25" customHeight="1" x14ac:dyDescent="0.2">
      <c r="B82" s="99">
        <v>77</v>
      </c>
      <c r="C82" s="239"/>
      <c r="D82" s="280"/>
      <c r="E82" s="280"/>
      <c r="F82" s="280"/>
      <c r="G82" s="281"/>
      <c r="H82" s="281"/>
      <c r="I82" s="281"/>
      <c r="J82" s="281"/>
      <c r="K82" s="281"/>
      <c r="L82" s="281"/>
      <c r="M82" s="281"/>
      <c r="N82" s="281"/>
      <c r="O82" s="281"/>
      <c r="P82" s="281"/>
      <c r="Q82" s="281"/>
      <c r="R82" s="281"/>
      <c r="S82" s="99" t="str">
        <f t="shared" si="8"/>
        <v>-</v>
      </c>
      <c r="T82" s="281"/>
      <c r="U82" s="281"/>
      <c r="V82" s="282">
        <f t="shared" si="10"/>
        <v>0</v>
      </c>
      <c r="W82" s="283"/>
      <c r="X82" s="228" t="str">
        <f t="shared" si="9"/>
        <v/>
      </c>
      <c r="Y82" s="277"/>
      <c r="Z82" s="278"/>
      <c r="AA82" s="278"/>
      <c r="AB82" s="279"/>
    </row>
    <row r="83" spans="2:28" s="201" customFormat="1" ht="20.25" customHeight="1" x14ac:dyDescent="0.2">
      <c r="B83" s="99">
        <v>78</v>
      </c>
      <c r="C83" s="239"/>
      <c r="D83" s="280"/>
      <c r="E83" s="280"/>
      <c r="F83" s="280"/>
      <c r="G83" s="281"/>
      <c r="H83" s="281"/>
      <c r="I83" s="281"/>
      <c r="J83" s="281"/>
      <c r="K83" s="281"/>
      <c r="L83" s="281"/>
      <c r="M83" s="281"/>
      <c r="N83" s="281"/>
      <c r="O83" s="281"/>
      <c r="P83" s="281"/>
      <c r="Q83" s="281"/>
      <c r="R83" s="281"/>
      <c r="S83" s="99" t="str">
        <f t="shared" si="8"/>
        <v>-</v>
      </c>
      <c r="T83" s="281"/>
      <c r="U83" s="281"/>
      <c r="V83" s="282">
        <f>SUM(S83:U83)</f>
        <v>0</v>
      </c>
      <c r="W83" s="283"/>
      <c r="X83" s="228" t="str">
        <f t="shared" si="9"/>
        <v/>
      </c>
      <c r="Y83" s="277"/>
      <c r="Z83" s="278"/>
      <c r="AA83" s="278"/>
      <c r="AB83" s="279"/>
    </row>
    <row r="84" spans="2:28" s="201" customFormat="1" ht="20.25" customHeight="1" x14ac:dyDescent="0.2">
      <c r="B84" s="226">
        <v>79</v>
      </c>
      <c r="C84" s="239"/>
      <c r="D84" s="280"/>
      <c r="E84" s="280"/>
      <c r="F84" s="280"/>
      <c r="G84" s="281"/>
      <c r="H84" s="281"/>
      <c r="I84" s="281"/>
      <c r="J84" s="281"/>
      <c r="K84" s="281"/>
      <c r="L84" s="281"/>
      <c r="M84" s="281"/>
      <c r="N84" s="281"/>
      <c r="O84" s="281"/>
      <c r="P84" s="281"/>
      <c r="Q84" s="281"/>
      <c r="R84" s="281"/>
      <c r="S84" s="99" t="str">
        <f t="shared" si="8"/>
        <v>-</v>
      </c>
      <c r="T84" s="281"/>
      <c r="U84" s="281"/>
      <c r="V84" s="282">
        <f t="shared" ref="V84:V93" si="11">SUM(S84:U84)</f>
        <v>0</v>
      </c>
      <c r="W84" s="283"/>
      <c r="X84" s="228" t="str">
        <f t="shared" si="9"/>
        <v/>
      </c>
      <c r="Y84" s="277"/>
      <c r="Z84" s="278"/>
      <c r="AA84" s="278"/>
      <c r="AB84" s="279"/>
    </row>
    <row r="85" spans="2:28" s="201" customFormat="1" ht="20.25" customHeight="1" x14ac:dyDescent="0.2">
      <c r="B85" s="99">
        <v>80</v>
      </c>
      <c r="C85" s="239"/>
      <c r="D85" s="280"/>
      <c r="E85" s="280"/>
      <c r="F85" s="280"/>
      <c r="G85" s="281"/>
      <c r="H85" s="281"/>
      <c r="I85" s="281"/>
      <c r="J85" s="281"/>
      <c r="K85" s="281"/>
      <c r="L85" s="281"/>
      <c r="M85" s="281"/>
      <c r="N85" s="281"/>
      <c r="O85" s="281"/>
      <c r="P85" s="281"/>
      <c r="Q85" s="281"/>
      <c r="R85" s="281"/>
      <c r="S85" s="99" t="str">
        <f t="shared" si="8"/>
        <v>-</v>
      </c>
      <c r="T85" s="281"/>
      <c r="U85" s="281"/>
      <c r="V85" s="282">
        <f t="shared" si="11"/>
        <v>0</v>
      </c>
      <c r="W85" s="283"/>
      <c r="X85" s="228" t="str">
        <f t="shared" si="9"/>
        <v/>
      </c>
      <c r="Y85" s="277"/>
      <c r="Z85" s="278"/>
      <c r="AA85" s="278"/>
      <c r="AB85" s="279"/>
    </row>
    <row r="86" spans="2:28" s="201" customFormat="1" ht="20.25" customHeight="1" x14ac:dyDescent="0.2">
      <c r="B86" s="99">
        <v>81</v>
      </c>
      <c r="C86" s="239"/>
      <c r="D86" s="280"/>
      <c r="E86" s="280"/>
      <c r="F86" s="280"/>
      <c r="G86" s="281"/>
      <c r="H86" s="281"/>
      <c r="I86" s="281"/>
      <c r="J86" s="281"/>
      <c r="K86" s="281"/>
      <c r="L86" s="281"/>
      <c r="M86" s="281"/>
      <c r="N86" s="281"/>
      <c r="O86" s="281"/>
      <c r="P86" s="281"/>
      <c r="Q86" s="281"/>
      <c r="R86" s="281"/>
      <c r="S86" s="99" t="str">
        <f t="shared" si="8"/>
        <v>-</v>
      </c>
      <c r="T86" s="281"/>
      <c r="U86" s="281"/>
      <c r="V86" s="282">
        <f t="shared" si="11"/>
        <v>0</v>
      </c>
      <c r="W86" s="283"/>
      <c r="X86" s="228" t="str">
        <f t="shared" si="9"/>
        <v/>
      </c>
      <c r="Y86" s="277"/>
      <c r="Z86" s="278"/>
      <c r="AA86" s="278"/>
      <c r="AB86" s="279"/>
    </row>
    <row r="87" spans="2:28" s="201" customFormat="1" ht="20.25" customHeight="1" x14ac:dyDescent="0.2">
      <c r="B87" s="226">
        <v>82</v>
      </c>
      <c r="C87" s="239"/>
      <c r="D87" s="280"/>
      <c r="E87" s="280"/>
      <c r="F87" s="280"/>
      <c r="G87" s="281"/>
      <c r="H87" s="281"/>
      <c r="I87" s="281"/>
      <c r="J87" s="281"/>
      <c r="K87" s="281"/>
      <c r="L87" s="281"/>
      <c r="M87" s="281"/>
      <c r="N87" s="281"/>
      <c r="O87" s="281"/>
      <c r="P87" s="281"/>
      <c r="Q87" s="281"/>
      <c r="R87" s="281"/>
      <c r="S87" s="99" t="str">
        <f t="shared" si="8"/>
        <v>-</v>
      </c>
      <c r="T87" s="281"/>
      <c r="U87" s="281"/>
      <c r="V87" s="282">
        <f t="shared" si="11"/>
        <v>0</v>
      </c>
      <c r="W87" s="283"/>
      <c r="X87" s="228" t="str">
        <f t="shared" si="9"/>
        <v/>
      </c>
      <c r="Y87" s="277"/>
      <c r="Z87" s="278"/>
      <c r="AA87" s="278"/>
      <c r="AB87" s="279"/>
    </row>
    <row r="88" spans="2:28" s="201" customFormat="1" ht="20.25" customHeight="1" x14ac:dyDescent="0.2">
      <c r="B88" s="99">
        <v>83</v>
      </c>
      <c r="C88" s="239"/>
      <c r="D88" s="280"/>
      <c r="E88" s="280"/>
      <c r="F88" s="280"/>
      <c r="G88" s="281"/>
      <c r="H88" s="281"/>
      <c r="I88" s="281"/>
      <c r="J88" s="281"/>
      <c r="K88" s="281"/>
      <c r="L88" s="281"/>
      <c r="M88" s="281"/>
      <c r="N88" s="281"/>
      <c r="O88" s="281"/>
      <c r="P88" s="281"/>
      <c r="Q88" s="281"/>
      <c r="R88" s="281"/>
      <c r="S88" s="99" t="str">
        <f t="shared" si="8"/>
        <v>-</v>
      </c>
      <c r="T88" s="281"/>
      <c r="U88" s="281"/>
      <c r="V88" s="282">
        <f t="shared" si="11"/>
        <v>0</v>
      </c>
      <c r="W88" s="283"/>
      <c r="X88" s="228" t="str">
        <f t="shared" si="9"/>
        <v/>
      </c>
      <c r="Y88" s="277"/>
      <c r="Z88" s="278"/>
      <c r="AA88" s="278"/>
      <c r="AB88" s="279"/>
    </row>
    <row r="89" spans="2:28" s="201" customFormat="1" ht="20.25" customHeight="1" x14ac:dyDescent="0.2">
      <c r="B89" s="99">
        <v>84</v>
      </c>
      <c r="C89" s="239"/>
      <c r="D89" s="280"/>
      <c r="E89" s="280"/>
      <c r="F89" s="280"/>
      <c r="G89" s="281"/>
      <c r="H89" s="281"/>
      <c r="I89" s="281"/>
      <c r="J89" s="281"/>
      <c r="K89" s="281"/>
      <c r="L89" s="281"/>
      <c r="M89" s="281"/>
      <c r="N89" s="281"/>
      <c r="O89" s="281"/>
      <c r="P89" s="281"/>
      <c r="Q89" s="281"/>
      <c r="R89" s="281"/>
      <c r="S89" s="99" t="str">
        <f t="shared" si="8"/>
        <v>-</v>
      </c>
      <c r="T89" s="281"/>
      <c r="U89" s="281"/>
      <c r="V89" s="282">
        <f t="shared" si="11"/>
        <v>0</v>
      </c>
      <c r="W89" s="283"/>
      <c r="X89" s="228" t="str">
        <f t="shared" si="9"/>
        <v/>
      </c>
      <c r="Y89" s="277"/>
      <c r="Z89" s="278"/>
      <c r="AA89" s="278"/>
      <c r="AB89" s="279"/>
    </row>
    <row r="90" spans="2:28" s="201" customFormat="1" ht="20.25" customHeight="1" x14ac:dyDescent="0.2">
      <c r="B90" s="226">
        <v>85</v>
      </c>
      <c r="C90" s="239"/>
      <c r="D90" s="280"/>
      <c r="E90" s="280"/>
      <c r="F90" s="280"/>
      <c r="G90" s="281"/>
      <c r="H90" s="281"/>
      <c r="I90" s="281"/>
      <c r="J90" s="281"/>
      <c r="K90" s="281"/>
      <c r="L90" s="281"/>
      <c r="M90" s="281"/>
      <c r="N90" s="281"/>
      <c r="O90" s="281"/>
      <c r="P90" s="281"/>
      <c r="Q90" s="281"/>
      <c r="R90" s="281"/>
      <c r="S90" s="99" t="str">
        <f t="shared" si="8"/>
        <v>-</v>
      </c>
      <c r="T90" s="281"/>
      <c r="U90" s="281"/>
      <c r="V90" s="282">
        <f t="shared" si="11"/>
        <v>0</v>
      </c>
      <c r="W90" s="283"/>
      <c r="X90" s="228" t="str">
        <f t="shared" si="9"/>
        <v/>
      </c>
      <c r="Y90" s="277"/>
      <c r="Z90" s="278"/>
      <c r="AA90" s="278"/>
      <c r="AB90" s="279"/>
    </row>
    <row r="91" spans="2:28" s="201" customFormat="1" ht="20.25" customHeight="1" x14ac:dyDescent="0.2">
      <c r="B91" s="99">
        <v>86</v>
      </c>
      <c r="C91" s="239"/>
      <c r="D91" s="280"/>
      <c r="E91" s="280"/>
      <c r="F91" s="280"/>
      <c r="G91" s="281"/>
      <c r="H91" s="281"/>
      <c r="I91" s="281"/>
      <c r="J91" s="281"/>
      <c r="K91" s="281"/>
      <c r="L91" s="281"/>
      <c r="M91" s="281"/>
      <c r="N91" s="281"/>
      <c r="O91" s="281"/>
      <c r="P91" s="281"/>
      <c r="Q91" s="281"/>
      <c r="R91" s="281"/>
      <c r="S91" s="99" t="str">
        <f t="shared" si="8"/>
        <v>-</v>
      </c>
      <c r="T91" s="281"/>
      <c r="U91" s="281"/>
      <c r="V91" s="282">
        <f t="shared" si="11"/>
        <v>0</v>
      </c>
      <c r="W91" s="283"/>
      <c r="X91" s="228" t="str">
        <f t="shared" si="9"/>
        <v/>
      </c>
      <c r="Y91" s="277"/>
      <c r="Z91" s="278"/>
      <c r="AA91" s="278"/>
      <c r="AB91" s="279"/>
    </row>
    <row r="92" spans="2:28" s="201" customFormat="1" ht="20.25" customHeight="1" x14ac:dyDescent="0.2">
      <c r="B92" s="99">
        <v>87</v>
      </c>
      <c r="C92" s="239"/>
      <c r="D92" s="280"/>
      <c r="E92" s="280"/>
      <c r="F92" s="280"/>
      <c r="G92" s="281"/>
      <c r="H92" s="281"/>
      <c r="I92" s="281"/>
      <c r="J92" s="281"/>
      <c r="K92" s="281"/>
      <c r="L92" s="281"/>
      <c r="M92" s="281"/>
      <c r="N92" s="281"/>
      <c r="O92" s="281"/>
      <c r="P92" s="281"/>
      <c r="Q92" s="281"/>
      <c r="R92" s="281"/>
      <c r="S92" s="99" t="str">
        <f t="shared" si="8"/>
        <v>-</v>
      </c>
      <c r="T92" s="281"/>
      <c r="U92" s="281"/>
      <c r="V92" s="282">
        <f t="shared" si="11"/>
        <v>0</v>
      </c>
      <c r="W92" s="283"/>
      <c r="X92" s="228" t="str">
        <f t="shared" si="9"/>
        <v/>
      </c>
      <c r="Y92" s="277"/>
      <c r="Z92" s="278"/>
      <c r="AA92" s="278"/>
      <c r="AB92" s="279"/>
    </row>
    <row r="93" spans="2:28" s="201" customFormat="1" ht="20.25" customHeight="1" x14ac:dyDescent="0.2">
      <c r="B93" s="226">
        <v>88</v>
      </c>
      <c r="C93" s="239"/>
      <c r="D93" s="280"/>
      <c r="E93" s="280"/>
      <c r="F93" s="280"/>
      <c r="G93" s="281"/>
      <c r="H93" s="281"/>
      <c r="I93" s="281"/>
      <c r="J93" s="281"/>
      <c r="K93" s="281"/>
      <c r="L93" s="281"/>
      <c r="M93" s="281"/>
      <c r="N93" s="281"/>
      <c r="O93" s="281"/>
      <c r="P93" s="281"/>
      <c r="Q93" s="281"/>
      <c r="R93" s="281"/>
      <c r="S93" s="99" t="str">
        <f t="shared" si="8"/>
        <v>-</v>
      </c>
      <c r="T93" s="281"/>
      <c r="U93" s="281"/>
      <c r="V93" s="282">
        <f t="shared" si="11"/>
        <v>0</v>
      </c>
      <c r="W93" s="283"/>
      <c r="X93" s="228" t="str">
        <f t="shared" si="9"/>
        <v/>
      </c>
      <c r="Y93" s="277"/>
      <c r="Z93" s="278"/>
      <c r="AA93" s="278"/>
      <c r="AB93" s="279"/>
    </row>
    <row r="94" spans="2:28" s="201" customFormat="1" ht="20.25" customHeight="1" x14ac:dyDescent="0.2">
      <c r="B94" s="99">
        <v>89</v>
      </c>
      <c r="C94" s="239"/>
      <c r="D94" s="280"/>
      <c r="E94" s="280"/>
      <c r="F94" s="280"/>
      <c r="G94" s="281"/>
      <c r="H94" s="281"/>
      <c r="I94" s="281"/>
      <c r="J94" s="281"/>
      <c r="K94" s="281"/>
      <c r="L94" s="281"/>
      <c r="M94" s="281"/>
      <c r="N94" s="281"/>
      <c r="O94" s="281"/>
      <c r="P94" s="281"/>
      <c r="Q94" s="281"/>
      <c r="R94" s="281"/>
      <c r="S94" s="99" t="str">
        <f t="shared" si="8"/>
        <v>-</v>
      </c>
      <c r="T94" s="281"/>
      <c r="U94" s="281"/>
      <c r="V94" s="282">
        <f>SUM(S94:U94)</f>
        <v>0</v>
      </c>
      <c r="W94" s="283"/>
      <c r="X94" s="228" t="str">
        <f t="shared" si="9"/>
        <v/>
      </c>
      <c r="Y94" s="277"/>
      <c r="Z94" s="278"/>
      <c r="AA94" s="278"/>
      <c r="AB94" s="279"/>
    </row>
    <row r="95" spans="2:28" s="201" customFormat="1" ht="20.25" customHeight="1" x14ac:dyDescent="0.2">
      <c r="B95" s="99">
        <v>90</v>
      </c>
      <c r="C95" s="239"/>
      <c r="D95" s="280"/>
      <c r="E95" s="280"/>
      <c r="F95" s="280"/>
      <c r="G95" s="281"/>
      <c r="H95" s="281"/>
      <c r="I95" s="281"/>
      <c r="J95" s="281"/>
      <c r="K95" s="281"/>
      <c r="L95" s="281"/>
      <c r="M95" s="281"/>
      <c r="N95" s="281"/>
      <c r="O95" s="281"/>
      <c r="P95" s="281"/>
      <c r="Q95" s="281"/>
      <c r="R95" s="281"/>
      <c r="S95" s="99" t="str">
        <f t="shared" si="8"/>
        <v>-</v>
      </c>
      <c r="T95" s="281"/>
      <c r="U95" s="281"/>
      <c r="V95" s="282">
        <f t="shared" ref="V95:V104" si="12">SUM(S95:U95)</f>
        <v>0</v>
      </c>
      <c r="W95" s="283"/>
      <c r="X95" s="228" t="str">
        <f t="shared" si="9"/>
        <v/>
      </c>
      <c r="Y95" s="277"/>
      <c r="Z95" s="278"/>
      <c r="AA95" s="278"/>
      <c r="AB95" s="279"/>
    </row>
    <row r="96" spans="2:28" s="201" customFormat="1" ht="20.25" customHeight="1" x14ac:dyDescent="0.2">
      <c r="B96" s="226">
        <v>91</v>
      </c>
      <c r="C96" s="239"/>
      <c r="D96" s="280"/>
      <c r="E96" s="280"/>
      <c r="F96" s="280"/>
      <c r="G96" s="281"/>
      <c r="H96" s="281"/>
      <c r="I96" s="281"/>
      <c r="J96" s="281"/>
      <c r="K96" s="281"/>
      <c r="L96" s="281"/>
      <c r="M96" s="281"/>
      <c r="N96" s="281"/>
      <c r="O96" s="281"/>
      <c r="P96" s="281"/>
      <c r="Q96" s="281"/>
      <c r="R96" s="281"/>
      <c r="S96" s="99" t="str">
        <f t="shared" si="8"/>
        <v>-</v>
      </c>
      <c r="T96" s="281"/>
      <c r="U96" s="281"/>
      <c r="V96" s="282">
        <f t="shared" si="12"/>
        <v>0</v>
      </c>
      <c r="W96" s="283"/>
      <c r="X96" s="228" t="str">
        <f t="shared" si="9"/>
        <v/>
      </c>
      <c r="Y96" s="277"/>
      <c r="Z96" s="278"/>
      <c r="AA96" s="278"/>
      <c r="AB96" s="279"/>
    </row>
    <row r="97" spans="2:28" s="201" customFormat="1" ht="20.25" customHeight="1" x14ac:dyDescent="0.2">
      <c r="B97" s="99">
        <v>92</v>
      </c>
      <c r="C97" s="239"/>
      <c r="D97" s="280"/>
      <c r="E97" s="280"/>
      <c r="F97" s="280"/>
      <c r="G97" s="281"/>
      <c r="H97" s="281"/>
      <c r="I97" s="281"/>
      <c r="J97" s="281"/>
      <c r="K97" s="281"/>
      <c r="L97" s="281"/>
      <c r="M97" s="281"/>
      <c r="N97" s="281"/>
      <c r="O97" s="281"/>
      <c r="P97" s="281"/>
      <c r="Q97" s="281"/>
      <c r="R97" s="281"/>
      <c r="S97" s="99" t="str">
        <f t="shared" si="8"/>
        <v>-</v>
      </c>
      <c r="T97" s="281"/>
      <c r="U97" s="281"/>
      <c r="V97" s="282">
        <f t="shared" si="12"/>
        <v>0</v>
      </c>
      <c r="W97" s="283"/>
      <c r="X97" s="228" t="str">
        <f t="shared" si="9"/>
        <v/>
      </c>
      <c r="Y97" s="277"/>
      <c r="Z97" s="278"/>
      <c r="AA97" s="278"/>
      <c r="AB97" s="279"/>
    </row>
    <row r="98" spans="2:28" s="201" customFormat="1" ht="20.25" customHeight="1" x14ac:dyDescent="0.2">
      <c r="B98" s="99">
        <v>93</v>
      </c>
      <c r="C98" s="239"/>
      <c r="D98" s="280"/>
      <c r="E98" s="280"/>
      <c r="F98" s="280"/>
      <c r="G98" s="281"/>
      <c r="H98" s="281"/>
      <c r="I98" s="281"/>
      <c r="J98" s="281"/>
      <c r="K98" s="281"/>
      <c r="L98" s="281"/>
      <c r="M98" s="281"/>
      <c r="N98" s="281"/>
      <c r="O98" s="281"/>
      <c r="P98" s="281"/>
      <c r="Q98" s="281"/>
      <c r="R98" s="281"/>
      <c r="S98" s="99" t="str">
        <f t="shared" si="8"/>
        <v>-</v>
      </c>
      <c r="T98" s="281"/>
      <c r="U98" s="281"/>
      <c r="V98" s="282">
        <f t="shared" si="12"/>
        <v>0</v>
      </c>
      <c r="W98" s="283"/>
      <c r="X98" s="228" t="str">
        <f t="shared" si="9"/>
        <v/>
      </c>
      <c r="Y98" s="277"/>
      <c r="Z98" s="278"/>
      <c r="AA98" s="278"/>
      <c r="AB98" s="279"/>
    </row>
    <row r="99" spans="2:28" s="201" customFormat="1" ht="20.25" customHeight="1" x14ac:dyDescent="0.2">
      <c r="B99" s="226">
        <v>94</v>
      </c>
      <c r="C99" s="239"/>
      <c r="D99" s="280"/>
      <c r="E99" s="280"/>
      <c r="F99" s="280"/>
      <c r="G99" s="281"/>
      <c r="H99" s="281"/>
      <c r="I99" s="281"/>
      <c r="J99" s="281"/>
      <c r="K99" s="281"/>
      <c r="L99" s="281"/>
      <c r="M99" s="281"/>
      <c r="N99" s="281"/>
      <c r="O99" s="281"/>
      <c r="P99" s="281"/>
      <c r="Q99" s="281"/>
      <c r="R99" s="281"/>
      <c r="S99" s="99" t="str">
        <f t="shared" si="8"/>
        <v>-</v>
      </c>
      <c r="T99" s="281"/>
      <c r="U99" s="281"/>
      <c r="V99" s="282">
        <f t="shared" si="12"/>
        <v>0</v>
      </c>
      <c r="W99" s="283"/>
      <c r="X99" s="228" t="str">
        <f t="shared" si="9"/>
        <v/>
      </c>
      <c r="Y99" s="277"/>
      <c r="Z99" s="278"/>
      <c r="AA99" s="278"/>
      <c r="AB99" s="279"/>
    </row>
    <row r="100" spans="2:28" s="201" customFormat="1" ht="20.25" customHeight="1" x14ac:dyDescent="0.2">
      <c r="B100" s="99">
        <v>95</v>
      </c>
      <c r="C100" s="239"/>
      <c r="D100" s="280"/>
      <c r="E100" s="280"/>
      <c r="F100" s="280"/>
      <c r="G100" s="281"/>
      <c r="H100" s="281"/>
      <c r="I100" s="281"/>
      <c r="J100" s="281"/>
      <c r="K100" s="281"/>
      <c r="L100" s="281"/>
      <c r="M100" s="281"/>
      <c r="N100" s="281"/>
      <c r="O100" s="281"/>
      <c r="P100" s="281"/>
      <c r="Q100" s="281"/>
      <c r="R100" s="281"/>
      <c r="S100" s="99" t="str">
        <f t="shared" si="8"/>
        <v>-</v>
      </c>
      <c r="T100" s="281"/>
      <c r="U100" s="281"/>
      <c r="V100" s="282">
        <f t="shared" si="12"/>
        <v>0</v>
      </c>
      <c r="W100" s="283"/>
      <c r="X100" s="228" t="str">
        <f t="shared" si="9"/>
        <v/>
      </c>
      <c r="Y100" s="277"/>
      <c r="Z100" s="278"/>
      <c r="AA100" s="278"/>
      <c r="AB100" s="279"/>
    </row>
    <row r="101" spans="2:28" s="201" customFormat="1" ht="20.25" customHeight="1" x14ac:dyDescent="0.2">
      <c r="B101" s="99">
        <v>96</v>
      </c>
      <c r="C101" s="239"/>
      <c r="D101" s="280"/>
      <c r="E101" s="280"/>
      <c r="F101" s="280"/>
      <c r="G101" s="281"/>
      <c r="H101" s="281"/>
      <c r="I101" s="281"/>
      <c r="J101" s="281"/>
      <c r="K101" s="281"/>
      <c r="L101" s="281"/>
      <c r="M101" s="281"/>
      <c r="N101" s="281"/>
      <c r="O101" s="281"/>
      <c r="P101" s="281"/>
      <c r="Q101" s="281"/>
      <c r="R101" s="281"/>
      <c r="S101" s="99" t="str">
        <f t="shared" si="8"/>
        <v>-</v>
      </c>
      <c r="T101" s="281"/>
      <c r="U101" s="281"/>
      <c r="V101" s="282">
        <f t="shared" si="12"/>
        <v>0</v>
      </c>
      <c r="W101" s="283"/>
      <c r="X101" s="228" t="str">
        <f t="shared" si="9"/>
        <v/>
      </c>
      <c r="Y101" s="277"/>
      <c r="Z101" s="278"/>
      <c r="AA101" s="278"/>
      <c r="AB101" s="279"/>
    </row>
    <row r="102" spans="2:28" s="201" customFormat="1" ht="20.25" customHeight="1" x14ac:dyDescent="0.2">
      <c r="B102" s="226">
        <v>97</v>
      </c>
      <c r="C102" s="239"/>
      <c r="D102" s="280"/>
      <c r="E102" s="280"/>
      <c r="F102" s="280"/>
      <c r="G102" s="281"/>
      <c r="H102" s="281"/>
      <c r="I102" s="281"/>
      <c r="J102" s="281"/>
      <c r="K102" s="281"/>
      <c r="L102" s="281"/>
      <c r="M102" s="281"/>
      <c r="N102" s="281"/>
      <c r="O102" s="281"/>
      <c r="P102" s="281"/>
      <c r="Q102" s="281"/>
      <c r="R102" s="281"/>
      <c r="S102" s="99" t="str">
        <f t="shared" si="8"/>
        <v>-</v>
      </c>
      <c r="T102" s="281"/>
      <c r="U102" s="281"/>
      <c r="V102" s="282">
        <f t="shared" si="12"/>
        <v>0</v>
      </c>
      <c r="W102" s="283"/>
      <c r="X102" s="228" t="str">
        <f t="shared" si="9"/>
        <v/>
      </c>
      <c r="Y102" s="277"/>
      <c r="Z102" s="278"/>
      <c r="AA102" s="278"/>
      <c r="AB102" s="279"/>
    </row>
    <row r="103" spans="2:28" s="201" customFormat="1" ht="20.25" customHeight="1" x14ac:dyDescent="0.2">
      <c r="B103" s="99">
        <v>98</v>
      </c>
      <c r="C103" s="239"/>
      <c r="D103" s="280"/>
      <c r="E103" s="280"/>
      <c r="F103" s="280"/>
      <c r="G103" s="281"/>
      <c r="H103" s="281"/>
      <c r="I103" s="281"/>
      <c r="J103" s="281"/>
      <c r="K103" s="281"/>
      <c r="L103" s="281"/>
      <c r="M103" s="281"/>
      <c r="N103" s="281"/>
      <c r="O103" s="281"/>
      <c r="P103" s="281"/>
      <c r="Q103" s="281"/>
      <c r="R103" s="281"/>
      <c r="S103" s="99" t="str">
        <f t="shared" si="8"/>
        <v>-</v>
      </c>
      <c r="T103" s="281"/>
      <c r="U103" s="281"/>
      <c r="V103" s="282">
        <f t="shared" si="12"/>
        <v>0</v>
      </c>
      <c r="W103" s="283"/>
      <c r="X103" s="228" t="str">
        <f t="shared" si="9"/>
        <v/>
      </c>
      <c r="Y103" s="277"/>
      <c r="Z103" s="278"/>
      <c r="AA103" s="278"/>
      <c r="AB103" s="279"/>
    </row>
    <row r="104" spans="2:28" s="201" customFormat="1" ht="20.25" customHeight="1" x14ac:dyDescent="0.2">
      <c r="B104" s="99">
        <v>99</v>
      </c>
      <c r="C104" s="239"/>
      <c r="D104" s="280"/>
      <c r="E104" s="280"/>
      <c r="F104" s="280"/>
      <c r="G104" s="281"/>
      <c r="H104" s="281"/>
      <c r="I104" s="281"/>
      <c r="J104" s="281"/>
      <c r="K104" s="281"/>
      <c r="L104" s="281"/>
      <c r="M104" s="281"/>
      <c r="N104" s="281"/>
      <c r="O104" s="281"/>
      <c r="P104" s="281"/>
      <c r="Q104" s="281"/>
      <c r="R104" s="281"/>
      <c r="S104" s="99" t="str">
        <f t="shared" si="8"/>
        <v>-</v>
      </c>
      <c r="T104" s="281"/>
      <c r="U104" s="281"/>
      <c r="V104" s="282">
        <f t="shared" si="12"/>
        <v>0</v>
      </c>
      <c r="W104" s="283"/>
      <c r="X104" s="228" t="str">
        <f t="shared" si="9"/>
        <v/>
      </c>
      <c r="Y104" s="277"/>
      <c r="Z104" s="278"/>
      <c r="AA104" s="278"/>
      <c r="AB104" s="279"/>
    </row>
    <row r="105" spans="2:28" s="201" customFormat="1" ht="20.25" customHeight="1" x14ac:dyDescent="0.2">
      <c r="B105" s="226">
        <v>100</v>
      </c>
      <c r="C105" s="239"/>
      <c r="D105" s="280"/>
      <c r="E105" s="280"/>
      <c r="F105" s="280"/>
      <c r="G105" s="281"/>
      <c r="H105" s="281"/>
      <c r="I105" s="281"/>
      <c r="J105" s="281"/>
      <c r="K105" s="281"/>
      <c r="L105" s="281"/>
      <c r="M105" s="281"/>
      <c r="N105" s="281"/>
      <c r="O105" s="281"/>
      <c r="P105" s="281"/>
      <c r="Q105" s="281"/>
      <c r="R105" s="281"/>
      <c r="S105" s="99" t="str">
        <f t="shared" si="8"/>
        <v>-</v>
      </c>
      <c r="T105" s="281"/>
      <c r="U105" s="281"/>
      <c r="V105" s="282">
        <f>SUM(S105:U105)</f>
        <v>0</v>
      </c>
      <c r="W105" s="283"/>
      <c r="X105" s="228" t="str">
        <f t="shared" si="9"/>
        <v/>
      </c>
      <c r="Y105" s="277"/>
      <c r="Z105" s="278"/>
      <c r="AA105" s="278"/>
      <c r="AB105" s="279"/>
    </row>
    <row r="106" spans="2:28" s="201" customFormat="1" ht="12.75" customHeight="1" x14ac:dyDescent="0.25">
      <c r="D106" s="200"/>
      <c r="E106" s="200"/>
      <c r="F106" s="200"/>
      <c r="G106" s="200"/>
      <c r="H106" s="200"/>
      <c r="I106" s="200"/>
      <c r="J106" s="200"/>
      <c r="K106" s="200"/>
      <c r="L106" s="200"/>
      <c r="M106" s="200"/>
      <c r="N106" s="200"/>
      <c r="O106" s="200"/>
      <c r="P106" s="200"/>
      <c r="Q106" s="200"/>
      <c r="R106" s="200"/>
    </row>
    <row r="107" spans="2:28" s="201" customFormat="1" ht="15.75" hidden="1" customHeight="1" x14ac:dyDescent="0.25">
      <c r="D107" s="200"/>
      <c r="E107" s="200"/>
      <c r="F107" s="200"/>
      <c r="G107" s="200"/>
      <c r="H107" s="200"/>
      <c r="I107" s="200"/>
      <c r="J107" s="200"/>
      <c r="K107" s="200"/>
      <c r="L107" s="200"/>
      <c r="M107" s="200"/>
      <c r="N107" s="200"/>
      <c r="O107" s="200"/>
      <c r="P107" s="200"/>
      <c r="Q107" s="200"/>
      <c r="R107" s="200"/>
    </row>
    <row r="108" spans="2:28" s="201" customFormat="1" ht="16.5" hidden="1" customHeight="1" x14ac:dyDescent="0.25">
      <c r="D108" s="200"/>
      <c r="E108" s="200"/>
      <c r="F108" s="200"/>
      <c r="G108" s="200"/>
      <c r="H108" s="200"/>
      <c r="I108" s="200"/>
      <c r="J108" s="200"/>
      <c r="K108" s="200"/>
      <c r="L108" s="200"/>
      <c r="M108" s="200"/>
      <c r="N108" s="200"/>
      <c r="O108" s="200"/>
      <c r="P108" s="200"/>
      <c r="Q108" s="200"/>
      <c r="R108" s="200"/>
    </row>
    <row r="109" spans="2:28" s="201" customFormat="1" ht="15.75" hidden="1" customHeight="1" x14ac:dyDescent="0.25">
      <c r="D109" s="200"/>
      <c r="E109" s="200"/>
      <c r="F109" s="200"/>
      <c r="G109" s="200"/>
      <c r="H109" s="200"/>
      <c r="I109" s="200"/>
      <c r="J109" s="200"/>
      <c r="K109" s="200"/>
      <c r="L109" s="200"/>
      <c r="M109" s="200"/>
      <c r="N109" s="200"/>
      <c r="O109" s="200"/>
      <c r="P109" s="200"/>
      <c r="Q109" s="200"/>
      <c r="R109" s="200"/>
    </row>
    <row r="110" spans="2:28" s="201" customFormat="1" ht="15.75" hidden="1" customHeight="1" x14ac:dyDescent="0.25">
      <c r="D110" s="200"/>
      <c r="E110" s="200"/>
      <c r="F110" s="200"/>
      <c r="G110" s="200"/>
      <c r="H110" s="200"/>
      <c r="I110" s="200"/>
      <c r="J110" s="200"/>
      <c r="K110" s="200"/>
      <c r="L110" s="200"/>
      <c r="M110" s="200"/>
      <c r="N110" s="200"/>
      <c r="O110" s="200"/>
      <c r="P110" s="200"/>
      <c r="Q110" s="200"/>
      <c r="R110" s="200"/>
    </row>
    <row r="111" spans="2:28" s="201" customFormat="1" ht="15.75" hidden="1" customHeight="1" x14ac:dyDescent="0.25">
      <c r="D111" s="200"/>
      <c r="E111" s="200"/>
      <c r="F111" s="200"/>
      <c r="G111" s="200"/>
      <c r="H111" s="200"/>
      <c r="I111" s="200"/>
      <c r="J111" s="200"/>
      <c r="K111" s="200"/>
      <c r="L111" s="200"/>
      <c r="M111" s="200"/>
      <c r="N111" s="200"/>
      <c r="O111" s="200"/>
      <c r="P111" s="200"/>
      <c r="Q111" s="200"/>
      <c r="R111" s="200"/>
    </row>
    <row r="112" spans="2:28" s="201" customFormat="1" ht="16.5" hidden="1" customHeight="1" x14ac:dyDescent="0.25">
      <c r="D112" s="200"/>
      <c r="E112" s="200"/>
      <c r="F112" s="200"/>
      <c r="G112" s="200"/>
      <c r="H112" s="200"/>
      <c r="I112" s="200"/>
      <c r="J112" s="200"/>
      <c r="K112" s="200"/>
      <c r="L112" s="200"/>
      <c r="M112" s="200"/>
      <c r="N112" s="200"/>
      <c r="O112" s="200"/>
      <c r="P112" s="200"/>
      <c r="Q112" s="200"/>
      <c r="R112" s="200"/>
    </row>
    <row r="113" spans="4:29" s="201" customFormat="1" ht="15.75" hidden="1" customHeight="1" x14ac:dyDescent="0.25">
      <c r="D113" s="200"/>
      <c r="E113" s="200"/>
      <c r="F113" s="200"/>
      <c r="G113" s="200"/>
      <c r="H113" s="200"/>
      <c r="I113" s="200"/>
      <c r="J113" s="200"/>
      <c r="K113" s="200"/>
      <c r="L113" s="200"/>
      <c r="M113" s="200"/>
      <c r="N113" s="200"/>
      <c r="O113" s="200"/>
      <c r="P113" s="200"/>
      <c r="Q113" s="200"/>
      <c r="R113" s="200"/>
    </row>
    <row r="114" spans="4:29" s="201" customFormat="1" ht="15.75" hidden="1" customHeight="1" x14ac:dyDescent="0.25">
      <c r="D114" s="200"/>
      <c r="E114" s="200"/>
      <c r="F114" s="200"/>
      <c r="G114" s="200"/>
      <c r="H114" s="200"/>
      <c r="I114" s="200"/>
      <c r="J114" s="200"/>
      <c r="K114" s="200"/>
      <c r="L114" s="200"/>
      <c r="M114" s="200"/>
      <c r="N114" s="200"/>
      <c r="O114" s="200"/>
      <c r="P114" s="200"/>
      <c r="Q114" s="200"/>
      <c r="R114" s="200"/>
      <c r="AC114" s="197"/>
    </row>
    <row r="115" spans="4:29" s="201" customFormat="1" ht="15.75" hidden="1" customHeight="1" x14ac:dyDescent="0.25">
      <c r="D115" s="200"/>
      <c r="E115" s="200"/>
      <c r="F115" s="200"/>
      <c r="G115" s="200"/>
      <c r="H115" s="200"/>
      <c r="I115" s="200"/>
      <c r="J115" s="200"/>
      <c r="K115" s="200"/>
      <c r="L115" s="200"/>
      <c r="M115" s="200"/>
      <c r="N115" s="200"/>
      <c r="O115" s="200"/>
      <c r="P115" s="200"/>
      <c r="Q115" s="200"/>
      <c r="R115" s="200"/>
      <c r="AC115" s="198"/>
    </row>
    <row r="116" spans="4:29" s="201" customFormat="1" ht="22.5" hidden="1" customHeight="1" x14ac:dyDescent="0.25">
      <c r="D116" s="200"/>
      <c r="E116" s="200"/>
      <c r="F116" s="200"/>
      <c r="G116" s="200"/>
      <c r="H116" s="200"/>
      <c r="I116" s="200"/>
      <c r="J116" s="200"/>
      <c r="K116" s="200"/>
      <c r="L116" s="200"/>
      <c r="M116" s="200"/>
      <c r="N116" s="200"/>
      <c r="O116" s="200"/>
      <c r="P116" s="200"/>
      <c r="Q116" s="200"/>
      <c r="R116" s="200"/>
    </row>
    <row r="117" spans="4:29" s="201" customFormat="1" ht="18.75" hidden="1" customHeight="1" x14ac:dyDescent="0.25">
      <c r="D117" s="200"/>
      <c r="E117" s="200"/>
      <c r="F117" s="200"/>
      <c r="G117" s="200"/>
      <c r="H117" s="200"/>
      <c r="I117" s="200"/>
      <c r="J117" s="200"/>
      <c r="K117" s="200"/>
      <c r="L117" s="200"/>
      <c r="M117" s="200"/>
      <c r="N117" s="200"/>
      <c r="O117" s="200"/>
      <c r="P117" s="200"/>
      <c r="Q117" s="200"/>
      <c r="R117" s="200"/>
    </row>
    <row r="118" spans="4:29" s="201" customFormat="1" ht="18.75" hidden="1" customHeight="1" x14ac:dyDescent="0.25">
      <c r="D118" s="200"/>
      <c r="E118" s="200"/>
      <c r="F118" s="200"/>
      <c r="G118" s="200"/>
      <c r="H118" s="200"/>
      <c r="I118" s="200"/>
      <c r="J118" s="200"/>
      <c r="K118" s="200"/>
      <c r="L118" s="200"/>
      <c r="M118" s="200"/>
      <c r="N118" s="200"/>
      <c r="O118" s="200"/>
      <c r="P118" s="200"/>
      <c r="Q118" s="200"/>
      <c r="R118" s="200"/>
    </row>
    <row r="119" spans="4:29" s="201" customFormat="1" ht="15.75" hidden="1" customHeight="1" x14ac:dyDescent="0.25">
      <c r="D119" s="200"/>
      <c r="E119" s="200"/>
      <c r="F119" s="200"/>
      <c r="G119" s="200"/>
      <c r="H119" s="200"/>
      <c r="I119" s="200"/>
      <c r="J119" s="200"/>
      <c r="K119" s="200"/>
      <c r="L119" s="200"/>
      <c r="M119" s="200"/>
      <c r="N119" s="200"/>
      <c r="O119" s="200"/>
      <c r="P119" s="200"/>
      <c r="Q119" s="200"/>
      <c r="R119" s="200"/>
    </row>
    <row r="120" spans="4:29" s="201" customFormat="1" ht="15.75" hidden="1" customHeight="1" x14ac:dyDescent="0.25">
      <c r="D120" s="200"/>
      <c r="E120" s="200"/>
      <c r="F120" s="200"/>
      <c r="G120" s="200"/>
      <c r="H120" s="200"/>
      <c r="I120" s="200"/>
      <c r="J120" s="200"/>
      <c r="K120" s="200"/>
      <c r="L120" s="200"/>
      <c r="M120" s="200"/>
      <c r="N120" s="200"/>
      <c r="O120" s="200"/>
      <c r="P120" s="200"/>
      <c r="Q120" s="200"/>
      <c r="R120" s="200"/>
    </row>
    <row r="121" spans="4:29" s="201" customFormat="1" ht="15.75" hidden="1" customHeight="1" x14ac:dyDescent="0.25">
      <c r="D121" s="200"/>
      <c r="E121" s="200"/>
      <c r="F121" s="200"/>
      <c r="G121" s="200"/>
      <c r="H121" s="200"/>
      <c r="I121" s="200"/>
      <c r="J121" s="200"/>
      <c r="K121" s="200"/>
      <c r="L121" s="200"/>
      <c r="M121" s="200"/>
      <c r="N121" s="200"/>
      <c r="O121" s="200"/>
      <c r="P121" s="200"/>
      <c r="Q121" s="200"/>
      <c r="R121" s="200"/>
    </row>
  </sheetData>
  <sheetProtection sheet="1" selectLockedCells="1" autoFilter="0"/>
  <autoFilter ref="X1:X121"/>
  <mergeCells count="714">
    <mergeCell ref="B2:C5"/>
    <mergeCell ref="Y5:AB5"/>
    <mergeCell ref="V6:W6"/>
    <mergeCell ref="S2:S4"/>
    <mergeCell ref="T2:U3"/>
    <mergeCell ref="V2:V5"/>
    <mergeCell ref="W2:W4"/>
    <mergeCell ref="D5:F5"/>
    <mergeCell ref="G2:R2"/>
    <mergeCell ref="D2:F2"/>
    <mergeCell ref="T6:U6"/>
    <mergeCell ref="K6:N6"/>
    <mergeCell ref="D6:F6"/>
    <mergeCell ref="G6:J6"/>
    <mergeCell ref="G3:J3"/>
    <mergeCell ref="K3:N3"/>
    <mergeCell ref="O6:R6"/>
    <mergeCell ref="D9:F9"/>
    <mergeCell ref="G9:J9"/>
    <mergeCell ref="K9:N9"/>
    <mergeCell ref="O9:R9"/>
    <mergeCell ref="T9:U9"/>
    <mergeCell ref="V9:W9"/>
    <mergeCell ref="X2:X5"/>
    <mergeCell ref="O8:R8"/>
    <mergeCell ref="T8:U8"/>
    <mergeCell ref="O3:R3"/>
    <mergeCell ref="D7:F7"/>
    <mergeCell ref="G7:J7"/>
    <mergeCell ref="K7:N7"/>
    <mergeCell ref="O7:R7"/>
    <mergeCell ref="V8:W8"/>
    <mergeCell ref="D8:F8"/>
    <mergeCell ref="G8:J8"/>
    <mergeCell ref="K8:N8"/>
    <mergeCell ref="D3:F4"/>
    <mergeCell ref="T7:U7"/>
    <mergeCell ref="V7:W7"/>
    <mergeCell ref="D12:F12"/>
    <mergeCell ref="G12:J12"/>
    <mergeCell ref="K12:N12"/>
    <mergeCell ref="O12:R12"/>
    <mergeCell ref="T12:U12"/>
    <mergeCell ref="V12:W12"/>
    <mergeCell ref="T10:U10"/>
    <mergeCell ref="V10:W10"/>
    <mergeCell ref="D11:F11"/>
    <mergeCell ref="G11:J11"/>
    <mergeCell ref="K11:N11"/>
    <mergeCell ref="O11:R11"/>
    <mergeCell ref="T11:U11"/>
    <mergeCell ref="V11:W11"/>
    <mergeCell ref="D10:F10"/>
    <mergeCell ref="G10:J10"/>
    <mergeCell ref="K10:N10"/>
    <mergeCell ref="O10:R10"/>
    <mergeCell ref="D14:F14"/>
    <mergeCell ref="G14:J14"/>
    <mergeCell ref="K14:N14"/>
    <mergeCell ref="O14:R14"/>
    <mergeCell ref="T14:U14"/>
    <mergeCell ref="V14:W14"/>
    <mergeCell ref="D13:F13"/>
    <mergeCell ref="G13:J13"/>
    <mergeCell ref="K13:N13"/>
    <mergeCell ref="O13:R13"/>
    <mergeCell ref="T13:U13"/>
    <mergeCell ref="V13:W13"/>
    <mergeCell ref="D16:F16"/>
    <mergeCell ref="G16:J16"/>
    <mergeCell ref="K16:N16"/>
    <mergeCell ref="O16:R16"/>
    <mergeCell ref="T16:U16"/>
    <mergeCell ref="V16:W16"/>
    <mergeCell ref="D15:F15"/>
    <mergeCell ref="G15:J15"/>
    <mergeCell ref="K15:N15"/>
    <mergeCell ref="O15:R15"/>
    <mergeCell ref="T15:U15"/>
    <mergeCell ref="V15:W15"/>
    <mergeCell ref="D18:F18"/>
    <mergeCell ref="G18:J18"/>
    <mergeCell ref="K18:N18"/>
    <mergeCell ref="O18:R18"/>
    <mergeCell ref="T18:U18"/>
    <mergeCell ref="V18:W18"/>
    <mergeCell ref="D17:F17"/>
    <mergeCell ref="G17:J17"/>
    <mergeCell ref="K17:N17"/>
    <mergeCell ref="O17:R17"/>
    <mergeCell ref="T17:U17"/>
    <mergeCell ref="V17:W17"/>
    <mergeCell ref="D20:F20"/>
    <mergeCell ref="G20:J20"/>
    <mergeCell ref="K20:N20"/>
    <mergeCell ref="O20:R20"/>
    <mergeCell ref="T20:U20"/>
    <mergeCell ref="V20:W20"/>
    <mergeCell ref="D19:F19"/>
    <mergeCell ref="G19:J19"/>
    <mergeCell ref="K19:N19"/>
    <mergeCell ref="O19:R19"/>
    <mergeCell ref="T19:U19"/>
    <mergeCell ref="V19:W19"/>
    <mergeCell ref="D22:F22"/>
    <mergeCell ref="G22:J22"/>
    <mergeCell ref="K22:N22"/>
    <mergeCell ref="O22:R22"/>
    <mergeCell ref="T22:U22"/>
    <mergeCell ref="V22:W22"/>
    <mergeCell ref="D21:F21"/>
    <mergeCell ref="G21:J21"/>
    <mergeCell ref="K21:N21"/>
    <mergeCell ref="O21:R21"/>
    <mergeCell ref="T21:U21"/>
    <mergeCell ref="V21:W21"/>
    <mergeCell ref="D24:F24"/>
    <mergeCell ref="G24:J24"/>
    <mergeCell ref="K24:N24"/>
    <mergeCell ref="O24:R24"/>
    <mergeCell ref="T24:U24"/>
    <mergeCell ref="V24:W24"/>
    <mergeCell ref="D23:F23"/>
    <mergeCell ref="G23:J23"/>
    <mergeCell ref="K23:N23"/>
    <mergeCell ref="O23:R23"/>
    <mergeCell ref="T23:U23"/>
    <mergeCell ref="V23:W23"/>
    <mergeCell ref="D26:F26"/>
    <mergeCell ref="G26:J26"/>
    <mergeCell ref="K26:N26"/>
    <mergeCell ref="O26:R26"/>
    <mergeCell ref="T26:U26"/>
    <mergeCell ref="V26:W26"/>
    <mergeCell ref="D25:F25"/>
    <mergeCell ref="G25:J25"/>
    <mergeCell ref="K25:N25"/>
    <mergeCell ref="O25:R25"/>
    <mergeCell ref="T25:U25"/>
    <mergeCell ref="V25:W25"/>
    <mergeCell ref="D28:F28"/>
    <mergeCell ref="G28:J28"/>
    <mergeCell ref="K28:N28"/>
    <mergeCell ref="O28:R28"/>
    <mergeCell ref="T28:U28"/>
    <mergeCell ref="V28:W28"/>
    <mergeCell ref="D27:F27"/>
    <mergeCell ref="G27:J27"/>
    <mergeCell ref="K27:N27"/>
    <mergeCell ref="O27:R27"/>
    <mergeCell ref="T27:U27"/>
    <mergeCell ref="V27:W27"/>
    <mergeCell ref="D30:F30"/>
    <mergeCell ref="G30:J30"/>
    <mergeCell ref="K30:N30"/>
    <mergeCell ref="O30:R30"/>
    <mergeCell ref="T30:U30"/>
    <mergeCell ref="V30:W30"/>
    <mergeCell ref="D29:F29"/>
    <mergeCell ref="G29:J29"/>
    <mergeCell ref="K29:N29"/>
    <mergeCell ref="O29:R29"/>
    <mergeCell ref="T29:U29"/>
    <mergeCell ref="V29:W29"/>
    <mergeCell ref="D32:F32"/>
    <mergeCell ref="G32:J32"/>
    <mergeCell ref="K32:N32"/>
    <mergeCell ref="O32:R32"/>
    <mergeCell ref="T32:U32"/>
    <mergeCell ref="V32:W32"/>
    <mergeCell ref="D31:F31"/>
    <mergeCell ref="G31:J31"/>
    <mergeCell ref="K31:N31"/>
    <mergeCell ref="O31:R31"/>
    <mergeCell ref="T31:U31"/>
    <mergeCell ref="V31:W31"/>
    <mergeCell ref="D34:F34"/>
    <mergeCell ref="G34:J34"/>
    <mergeCell ref="K34:N34"/>
    <mergeCell ref="O34:R34"/>
    <mergeCell ref="T34:U34"/>
    <mergeCell ref="V34:W34"/>
    <mergeCell ref="D33:F33"/>
    <mergeCell ref="G33:J33"/>
    <mergeCell ref="K33:N33"/>
    <mergeCell ref="O33:R33"/>
    <mergeCell ref="T33:U33"/>
    <mergeCell ref="V33:W33"/>
    <mergeCell ref="D36:F36"/>
    <mergeCell ref="G36:J36"/>
    <mergeCell ref="K36:N36"/>
    <mergeCell ref="O36:R36"/>
    <mergeCell ref="T36:U36"/>
    <mergeCell ref="V36:W36"/>
    <mergeCell ref="D35:F35"/>
    <mergeCell ref="G35:J35"/>
    <mergeCell ref="K35:N35"/>
    <mergeCell ref="O35:R35"/>
    <mergeCell ref="T35:U35"/>
    <mergeCell ref="V35:W35"/>
    <mergeCell ref="D38:F38"/>
    <mergeCell ref="G38:J38"/>
    <mergeCell ref="K38:N38"/>
    <mergeCell ref="O38:R38"/>
    <mergeCell ref="T38:U38"/>
    <mergeCell ref="V38:W38"/>
    <mergeCell ref="D37:F37"/>
    <mergeCell ref="G37:J37"/>
    <mergeCell ref="K37:N37"/>
    <mergeCell ref="O37:R37"/>
    <mergeCell ref="T37:U37"/>
    <mergeCell ref="V37:W37"/>
    <mergeCell ref="D40:F40"/>
    <mergeCell ref="G40:J40"/>
    <mergeCell ref="K40:N40"/>
    <mergeCell ref="O40:R40"/>
    <mergeCell ref="T40:U40"/>
    <mergeCell ref="V40:W40"/>
    <mergeCell ref="D39:F39"/>
    <mergeCell ref="G39:J39"/>
    <mergeCell ref="K39:N39"/>
    <mergeCell ref="O39:R39"/>
    <mergeCell ref="T39:U39"/>
    <mergeCell ref="V39:W39"/>
    <mergeCell ref="D42:F42"/>
    <mergeCell ref="G42:J42"/>
    <mergeCell ref="K42:N42"/>
    <mergeCell ref="O42:R42"/>
    <mergeCell ref="T42:U42"/>
    <mergeCell ref="V42:W42"/>
    <mergeCell ref="D41:F41"/>
    <mergeCell ref="G41:J41"/>
    <mergeCell ref="K41:N41"/>
    <mergeCell ref="O41:R41"/>
    <mergeCell ref="T41:U41"/>
    <mergeCell ref="V41:W41"/>
    <mergeCell ref="D44:F44"/>
    <mergeCell ref="G44:J44"/>
    <mergeCell ref="K44:N44"/>
    <mergeCell ref="O44:R44"/>
    <mergeCell ref="T44:U44"/>
    <mergeCell ref="V44:W44"/>
    <mergeCell ref="D43:F43"/>
    <mergeCell ref="G43:J43"/>
    <mergeCell ref="K43:N43"/>
    <mergeCell ref="O43:R43"/>
    <mergeCell ref="T43:U43"/>
    <mergeCell ref="V43:W43"/>
    <mergeCell ref="D46:F46"/>
    <mergeCell ref="G46:J46"/>
    <mergeCell ref="K46:N46"/>
    <mergeCell ref="O46:R46"/>
    <mergeCell ref="T46:U46"/>
    <mergeCell ref="V46:W46"/>
    <mergeCell ref="D45:F45"/>
    <mergeCell ref="G45:J45"/>
    <mergeCell ref="K45:N45"/>
    <mergeCell ref="O45:R45"/>
    <mergeCell ref="T45:U45"/>
    <mergeCell ref="V45:W45"/>
    <mergeCell ref="D48:F48"/>
    <mergeCell ref="G48:J48"/>
    <mergeCell ref="K48:N48"/>
    <mergeCell ref="O48:R48"/>
    <mergeCell ref="T48:U48"/>
    <mergeCell ref="V48:W48"/>
    <mergeCell ref="D47:F47"/>
    <mergeCell ref="G47:J47"/>
    <mergeCell ref="K47:N47"/>
    <mergeCell ref="O47:R47"/>
    <mergeCell ref="T47:U47"/>
    <mergeCell ref="V47:W47"/>
    <mergeCell ref="D50:F50"/>
    <mergeCell ref="G50:J50"/>
    <mergeCell ref="K50:N50"/>
    <mergeCell ref="O50:R50"/>
    <mergeCell ref="T50:U50"/>
    <mergeCell ref="V50:W50"/>
    <mergeCell ref="D49:F49"/>
    <mergeCell ref="G49:J49"/>
    <mergeCell ref="K49:N49"/>
    <mergeCell ref="O49:R49"/>
    <mergeCell ref="T49:U49"/>
    <mergeCell ref="V49:W49"/>
    <mergeCell ref="D52:F52"/>
    <mergeCell ref="G52:J52"/>
    <mergeCell ref="K52:N52"/>
    <mergeCell ref="O52:R52"/>
    <mergeCell ref="T52:U52"/>
    <mergeCell ref="V52:W52"/>
    <mergeCell ref="D51:F51"/>
    <mergeCell ref="G51:J51"/>
    <mergeCell ref="K51:N51"/>
    <mergeCell ref="O51:R51"/>
    <mergeCell ref="T51:U51"/>
    <mergeCell ref="V51:W51"/>
    <mergeCell ref="D54:F54"/>
    <mergeCell ref="G54:J54"/>
    <mergeCell ref="K54:N54"/>
    <mergeCell ref="O54:R54"/>
    <mergeCell ref="T54:U54"/>
    <mergeCell ref="V54:W54"/>
    <mergeCell ref="D53:F53"/>
    <mergeCell ref="G53:J53"/>
    <mergeCell ref="K53:N53"/>
    <mergeCell ref="O53:R53"/>
    <mergeCell ref="T53:U53"/>
    <mergeCell ref="V53:W53"/>
    <mergeCell ref="D56:F56"/>
    <mergeCell ref="G56:J56"/>
    <mergeCell ref="K56:N56"/>
    <mergeCell ref="O56:R56"/>
    <mergeCell ref="T56:U56"/>
    <mergeCell ref="V56:W56"/>
    <mergeCell ref="D55:F55"/>
    <mergeCell ref="G55:J55"/>
    <mergeCell ref="K55:N55"/>
    <mergeCell ref="O55:R55"/>
    <mergeCell ref="T55:U55"/>
    <mergeCell ref="V55:W55"/>
    <mergeCell ref="D58:F58"/>
    <mergeCell ref="G58:J58"/>
    <mergeCell ref="K58:N58"/>
    <mergeCell ref="O58:R58"/>
    <mergeCell ref="T58:U58"/>
    <mergeCell ref="V58:W58"/>
    <mergeCell ref="D57:F57"/>
    <mergeCell ref="G57:J57"/>
    <mergeCell ref="K57:N57"/>
    <mergeCell ref="O57:R57"/>
    <mergeCell ref="T57:U57"/>
    <mergeCell ref="V57:W57"/>
    <mergeCell ref="D60:F60"/>
    <mergeCell ref="G60:J60"/>
    <mergeCell ref="K60:N60"/>
    <mergeCell ref="O60:R60"/>
    <mergeCell ref="T60:U60"/>
    <mergeCell ref="V60:W60"/>
    <mergeCell ref="D59:F59"/>
    <mergeCell ref="G59:J59"/>
    <mergeCell ref="K59:N59"/>
    <mergeCell ref="O59:R59"/>
    <mergeCell ref="T59:U59"/>
    <mergeCell ref="V59:W59"/>
    <mergeCell ref="D62:F62"/>
    <mergeCell ref="G62:J62"/>
    <mergeCell ref="K62:N62"/>
    <mergeCell ref="O62:R62"/>
    <mergeCell ref="T62:U62"/>
    <mergeCell ref="V62:W62"/>
    <mergeCell ref="D61:F61"/>
    <mergeCell ref="G61:J61"/>
    <mergeCell ref="K61:N61"/>
    <mergeCell ref="O61:R61"/>
    <mergeCell ref="T61:U61"/>
    <mergeCell ref="V61:W61"/>
    <mergeCell ref="D64:F64"/>
    <mergeCell ref="G64:J64"/>
    <mergeCell ref="K64:N64"/>
    <mergeCell ref="O64:R64"/>
    <mergeCell ref="T64:U64"/>
    <mergeCell ref="V64:W64"/>
    <mergeCell ref="D63:F63"/>
    <mergeCell ref="G63:J63"/>
    <mergeCell ref="K63:N63"/>
    <mergeCell ref="O63:R63"/>
    <mergeCell ref="T63:U63"/>
    <mergeCell ref="V63:W63"/>
    <mergeCell ref="D66:F66"/>
    <mergeCell ref="G66:J66"/>
    <mergeCell ref="K66:N66"/>
    <mergeCell ref="O66:R66"/>
    <mergeCell ref="T66:U66"/>
    <mergeCell ref="V66:W66"/>
    <mergeCell ref="D65:F65"/>
    <mergeCell ref="G65:J65"/>
    <mergeCell ref="K65:N65"/>
    <mergeCell ref="O65:R65"/>
    <mergeCell ref="T65:U65"/>
    <mergeCell ref="V65:W65"/>
    <mergeCell ref="D68:F68"/>
    <mergeCell ref="G68:J68"/>
    <mergeCell ref="K68:N68"/>
    <mergeCell ref="O68:R68"/>
    <mergeCell ref="T68:U68"/>
    <mergeCell ref="V68:W68"/>
    <mergeCell ref="D67:F67"/>
    <mergeCell ref="G67:J67"/>
    <mergeCell ref="K67:N67"/>
    <mergeCell ref="O67:R67"/>
    <mergeCell ref="T67:U67"/>
    <mergeCell ref="V67:W67"/>
    <mergeCell ref="D70:F70"/>
    <mergeCell ref="G70:J70"/>
    <mergeCell ref="K70:N70"/>
    <mergeCell ref="O70:R70"/>
    <mergeCell ref="T70:U70"/>
    <mergeCell ref="V70:W70"/>
    <mergeCell ref="D69:F69"/>
    <mergeCell ref="G69:J69"/>
    <mergeCell ref="K69:N69"/>
    <mergeCell ref="O69:R69"/>
    <mergeCell ref="T69:U69"/>
    <mergeCell ref="V69:W69"/>
    <mergeCell ref="D72:F72"/>
    <mergeCell ref="G72:J72"/>
    <mergeCell ref="K72:N72"/>
    <mergeCell ref="O72:R72"/>
    <mergeCell ref="T72:U72"/>
    <mergeCell ref="V72:W72"/>
    <mergeCell ref="D71:F71"/>
    <mergeCell ref="G71:J71"/>
    <mergeCell ref="K71:N71"/>
    <mergeCell ref="O71:R71"/>
    <mergeCell ref="T71:U71"/>
    <mergeCell ref="V71:W71"/>
    <mergeCell ref="D74:F74"/>
    <mergeCell ref="G74:J74"/>
    <mergeCell ref="K74:N74"/>
    <mergeCell ref="O74:R74"/>
    <mergeCell ref="T74:U74"/>
    <mergeCell ref="V74:W74"/>
    <mergeCell ref="D73:F73"/>
    <mergeCell ref="G73:J73"/>
    <mergeCell ref="K73:N73"/>
    <mergeCell ref="O73:R73"/>
    <mergeCell ref="T73:U73"/>
    <mergeCell ref="V73:W73"/>
    <mergeCell ref="D76:F76"/>
    <mergeCell ref="G76:J76"/>
    <mergeCell ref="K76:N76"/>
    <mergeCell ref="O76:R76"/>
    <mergeCell ref="T76:U76"/>
    <mergeCell ref="V76:W76"/>
    <mergeCell ref="D75:F75"/>
    <mergeCell ref="G75:J75"/>
    <mergeCell ref="K75:N75"/>
    <mergeCell ref="O75:R75"/>
    <mergeCell ref="T75:U75"/>
    <mergeCell ref="V75:W75"/>
    <mergeCell ref="D78:F78"/>
    <mergeCell ref="G78:J78"/>
    <mergeCell ref="K78:N78"/>
    <mergeCell ref="O78:R78"/>
    <mergeCell ref="T78:U78"/>
    <mergeCell ref="V78:W78"/>
    <mergeCell ref="D77:F77"/>
    <mergeCell ref="G77:J77"/>
    <mergeCell ref="K77:N77"/>
    <mergeCell ref="O77:R77"/>
    <mergeCell ref="T77:U77"/>
    <mergeCell ref="V77:W77"/>
    <mergeCell ref="D80:F80"/>
    <mergeCell ref="G80:J80"/>
    <mergeCell ref="K80:N80"/>
    <mergeCell ref="O80:R80"/>
    <mergeCell ref="T80:U80"/>
    <mergeCell ref="V80:W80"/>
    <mergeCell ref="D79:F79"/>
    <mergeCell ref="G79:J79"/>
    <mergeCell ref="K79:N79"/>
    <mergeCell ref="O79:R79"/>
    <mergeCell ref="T79:U79"/>
    <mergeCell ref="V79:W79"/>
    <mergeCell ref="D82:F82"/>
    <mergeCell ref="G82:J82"/>
    <mergeCell ref="K82:N82"/>
    <mergeCell ref="O82:R82"/>
    <mergeCell ref="T82:U82"/>
    <mergeCell ref="V82:W82"/>
    <mergeCell ref="D81:F81"/>
    <mergeCell ref="G81:J81"/>
    <mergeCell ref="K81:N81"/>
    <mergeCell ref="O81:R81"/>
    <mergeCell ref="T81:U81"/>
    <mergeCell ref="V81:W81"/>
    <mergeCell ref="D84:F84"/>
    <mergeCell ref="G84:J84"/>
    <mergeCell ref="K84:N84"/>
    <mergeCell ref="O84:R84"/>
    <mergeCell ref="T84:U84"/>
    <mergeCell ref="V84:W84"/>
    <mergeCell ref="D83:F83"/>
    <mergeCell ref="G83:J83"/>
    <mergeCell ref="K83:N83"/>
    <mergeCell ref="O83:R83"/>
    <mergeCell ref="T83:U83"/>
    <mergeCell ref="V83:W83"/>
    <mergeCell ref="D86:F86"/>
    <mergeCell ref="G86:J86"/>
    <mergeCell ref="K86:N86"/>
    <mergeCell ref="O86:R86"/>
    <mergeCell ref="T86:U86"/>
    <mergeCell ref="V86:W86"/>
    <mergeCell ref="D85:F85"/>
    <mergeCell ref="G85:J85"/>
    <mergeCell ref="K85:N85"/>
    <mergeCell ref="O85:R85"/>
    <mergeCell ref="T85:U85"/>
    <mergeCell ref="V85:W85"/>
    <mergeCell ref="D88:F88"/>
    <mergeCell ref="G88:J88"/>
    <mergeCell ref="K88:N88"/>
    <mergeCell ref="O88:R88"/>
    <mergeCell ref="T88:U88"/>
    <mergeCell ref="V88:W88"/>
    <mergeCell ref="D87:F87"/>
    <mergeCell ref="G87:J87"/>
    <mergeCell ref="K87:N87"/>
    <mergeCell ref="O87:R87"/>
    <mergeCell ref="T87:U87"/>
    <mergeCell ref="V87:W87"/>
    <mergeCell ref="D90:F90"/>
    <mergeCell ref="G90:J90"/>
    <mergeCell ref="K90:N90"/>
    <mergeCell ref="O90:R90"/>
    <mergeCell ref="T90:U90"/>
    <mergeCell ref="V90:W90"/>
    <mergeCell ref="D89:F89"/>
    <mergeCell ref="G89:J89"/>
    <mergeCell ref="K89:N89"/>
    <mergeCell ref="O89:R89"/>
    <mergeCell ref="T89:U89"/>
    <mergeCell ref="V89:W89"/>
    <mergeCell ref="D92:F92"/>
    <mergeCell ref="G92:J92"/>
    <mergeCell ref="K92:N92"/>
    <mergeCell ref="O92:R92"/>
    <mergeCell ref="T92:U92"/>
    <mergeCell ref="V92:W92"/>
    <mergeCell ref="D91:F91"/>
    <mergeCell ref="G91:J91"/>
    <mergeCell ref="K91:N91"/>
    <mergeCell ref="O91:R91"/>
    <mergeCell ref="T91:U91"/>
    <mergeCell ref="V91:W91"/>
    <mergeCell ref="D94:F94"/>
    <mergeCell ref="G94:J94"/>
    <mergeCell ref="K94:N94"/>
    <mergeCell ref="O94:R94"/>
    <mergeCell ref="T94:U94"/>
    <mergeCell ref="V94:W94"/>
    <mergeCell ref="D93:F93"/>
    <mergeCell ref="G93:J93"/>
    <mergeCell ref="K93:N93"/>
    <mergeCell ref="O93:R93"/>
    <mergeCell ref="T93:U93"/>
    <mergeCell ref="V93:W93"/>
    <mergeCell ref="D96:F96"/>
    <mergeCell ref="G96:J96"/>
    <mergeCell ref="K96:N96"/>
    <mergeCell ref="O96:R96"/>
    <mergeCell ref="T96:U96"/>
    <mergeCell ref="V96:W96"/>
    <mergeCell ref="D95:F95"/>
    <mergeCell ref="G95:J95"/>
    <mergeCell ref="K95:N95"/>
    <mergeCell ref="O95:R95"/>
    <mergeCell ref="T95:U95"/>
    <mergeCell ref="V95:W95"/>
    <mergeCell ref="D98:F98"/>
    <mergeCell ref="G98:J98"/>
    <mergeCell ref="K98:N98"/>
    <mergeCell ref="O98:R98"/>
    <mergeCell ref="T98:U98"/>
    <mergeCell ref="V98:W98"/>
    <mergeCell ref="D97:F97"/>
    <mergeCell ref="G97:J97"/>
    <mergeCell ref="K97:N97"/>
    <mergeCell ref="O97:R97"/>
    <mergeCell ref="T97:U97"/>
    <mergeCell ref="V97:W97"/>
    <mergeCell ref="D100:F100"/>
    <mergeCell ref="G100:J100"/>
    <mergeCell ref="K100:N100"/>
    <mergeCell ref="O100:R100"/>
    <mergeCell ref="T100:U100"/>
    <mergeCell ref="V100:W100"/>
    <mergeCell ref="D99:F99"/>
    <mergeCell ref="G99:J99"/>
    <mergeCell ref="K99:N99"/>
    <mergeCell ref="O99:R99"/>
    <mergeCell ref="T99:U99"/>
    <mergeCell ref="V99:W99"/>
    <mergeCell ref="G102:J102"/>
    <mergeCell ref="K102:N102"/>
    <mergeCell ref="O102:R102"/>
    <mergeCell ref="T102:U102"/>
    <mergeCell ref="V102:W102"/>
    <mergeCell ref="D101:F101"/>
    <mergeCell ref="G101:J101"/>
    <mergeCell ref="K101:N101"/>
    <mergeCell ref="O101:R101"/>
    <mergeCell ref="T101:U101"/>
    <mergeCell ref="V101:W101"/>
    <mergeCell ref="Y6:AB6"/>
    <mergeCell ref="Y7:AB7"/>
    <mergeCell ref="Y8:AB8"/>
    <mergeCell ref="Y9:AB9"/>
    <mergeCell ref="D105:F105"/>
    <mergeCell ref="G105:J105"/>
    <mergeCell ref="K105:N105"/>
    <mergeCell ref="O105:R105"/>
    <mergeCell ref="T105:U105"/>
    <mergeCell ref="Y10:AB10"/>
    <mergeCell ref="V105:W105"/>
    <mergeCell ref="D104:F104"/>
    <mergeCell ref="G104:J104"/>
    <mergeCell ref="K104:N104"/>
    <mergeCell ref="O104:R104"/>
    <mergeCell ref="T104:U104"/>
    <mergeCell ref="V104:W104"/>
    <mergeCell ref="D103:F103"/>
    <mergeCell ref="G103:J103"/>
    <mergeCell ref="K103:N103"/>
    <mergeCell ref="O103:R103"/>
    <mergeCell ref="T103:U103"/>
    <mergeCell ref="V103:W103"/>
    <mergeCell ref="D102:F102"/>
    <mergeCell ref="Y17:AB17"/>
    <mergeCell ref="Y18:AB18"/>
    <mergeCell ref="Y19:AB19"/>
    <mergeCell ref="Y20:AB20"/>
    <mergeCell ref="Y21:AB21"/>
    <mergeCell ref="Y22:AB22"/>
    <mergeCell ref="Y11:AB11"/>
    <mergeCell ref="Y12:AB12"/>
    <mergeCell ref="Y13:AB13"/>
    <mergeCell ref="Y14:AB14"/>
    <mergeCell ref="Y15:AB15"/>
    <mergeCell ref="Y16:AB16"/>
    <mergeCell ref="Y29:AB29"/>
    <mergeCell ref="Y30:AB30"/>
    <mergeCell ref="Y31:AB31"/>
    <mergeCell ref="Y32:AB32"/>
    <mergeCell ref="Y33:AB33"/>
    <mergeCell ref="Y34:AB34"/>
    <mergeCell ref="Y23:AB23"/>
    <mergeCell ref="Y24:AB24"/>
    <mergeCell ref="Y25:AB25"/>
    <mergeCell ref="Y26:AB26"/>
    <mergeCell ref="Y27:AB27"/>
    <mergeCell ref="Y28:AB28"/>
    <mergeCell ref="Y41:AB41"/>
    <mergeCell ref="Y42:AB42"/>
    <mergeCell ref="Y43:AB43"/>
    <mergeCell ref="Y44:AB44"/>
    <mergeCell ref="Y45:AB45"/>
    <mergeCell ref="Y46:AB46"/>
    <mergeCell ref="Y35:AB35"/>
    <mergeCell ref="Y36:AB36"/>
    <mergeCell ref="Y37:AB37"/>
    <mergeCell ref="Y38:AB38"/>
    <mergeCell ref="Y39:AB39"/>
    <mergeCell ref="Y40:AB40"/>
    <mergeCell ref="Y53:AB53"/>
    <mergeCell ref="Y54:AB54"/>
    <mergeCell ref="Y55:AB55"/>
    <mergeCell ref="Y56:AB56"/>
    <mergeCell ref="Y57:AB57"/>
    <mergeCell ref="Y58:AB58"/>
    <mergeCell ref="Y47:AB47"/>
    <mergeCell ref="Y48:AB48"/>
    <mergeCell ref="Y49:AB49"/>
    <mergeCell ref="Y50:AB50"/>
    <mergeCell ref="Y51:AB51"/>
    <mergeCell ref="Y52:AB52"/>
    <mergeCell ref="Y65:AB65"/>
    <mergeCell ref="Y66:AB66"/>
    <mergeCell ref="Y67:AB67"/>
    <mergeCell ref="Y68:AB68"/>
    <mergeCell ref="Y69:AB69"/>
    <mergeCell ref="Y70:AB70"/>
    <mergeCell ref="Y59:AB59"/>
    <mergeCell ref="Y60:AB60"/>
    <mergeCell ref="Y61:AB61"/>
    <mergeCell ref="Y62:AB62"/>
    <mergeCell ref="Y63:AB63"/>
    <mergeCell ref="Y64:AB64"/>
    <mergeCell ref="Y77:AB77"/>
    <mergeCell ref="Y78:AB78"/>
    <mergeCell ref="Y79:AB79"/>
    <mergeCell ref="Y80:AB80"/>
    <mergeCell ref="Y81:AB81"/>
    <mergeCell ref="Y82:AB82"/>
    <mergeCell ref="Y71:AB71"/>
    <mergeCell ref="Y72:AB72"/>
    <mergeCell ref="Y73:AB73"/>
    <mergeCell ref="Y74:AB74"/>
    <mergeCell ref="Y75:AB75"/>
    <mergeCell ref="Y76:AB76"/>
    <mergeCell ref="Y89:AB89"/>
    <mergeCell ref="Y90:AB90"/>
    <mergeCell ref="Y91:AB91"/>
    <mergeCell ref="Y92:AB92"/>
    <mergeCell ref="Y93:AB93"/>
    <mergeCell ref="Y94:AB94"/>
    <mergeCell ref="Y83:AB83"/>
    <mergeCell ref="Y84:AB84"/>
    <mergeCell ref="Y85:AB85"/>
    <mergeCell ref="Y86:AB86"/>
    <mergeCell ref="Y87:AB87"/>
    <mergeCell ref="Y88:AB88"/>
    <mergeCell ref="Y101:AB101"/>
    <mergeCell ref="Y102:AB102"/>
    <mergeCell ref="Y103:AB103"/>
    <mergeCell ref="Y104:AB104"/>
    <mergeCell ref="Y105:AB105"/>
    <mergeCell ref="Y95:AB95"/>
    <mergeCell ref="Y96:AB96"/>
    <mergeCell ref="Y97:AB97"/>
    <mergeCell ref="Y98:AB98"/>
    <mergeCell ref="Y99:AB99"/>
    <mergeCell ref="Y100:AB100"/>
  </mergeCells>
  <conditionalFormatting sqref="X6:X105">
    <cfRule type="cellIs" dxfId="163" priority="53" stopIfTrue="1" operator="equal">
      <formula>"N"</formula>
    </cfRule>
    <cfRule type="cellIs" dxfId="162" priority="54" stopIfTrue="1" operator="equal">
      <formula>"Y"</formula>
    </cfRule>
  </conditionalFormatting>
  <dataValidations count="1">
    <dataValidation type="whole" allowBlank="1" showInputMessage="1" showErrorMessage="1" error="Value exceeds range" sqref="D6:R105">
      <formula1>0</formula1>
      <formula2>D$5</formula2>
    </dataValidation>
  </dataValidations>
  <pageMargins left="0.45" right="0.45" top="0.75" bottom="0.75" header="0.3" footer="0.3"/>
  <pageSetup scale="60" fitToHeight="3" orientation="landscape" r:id="rId1"/>
  <rowBreaks count="2" manualBreakCount="2">
    <brk id="39" min="2" max="27" man="1"/>
    <brk id="72" min="2" max="2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121"/>
  <sheetViews>
    <sheetView showGridLines="0" showRowColHeaders="0" zoomScale="115" zoomScaleNormal="115" zoomScaleSheetLayoutView="100" workbookViewId="0">
      <pane ySplit="5" topLeftCell="A6" activePane="bottomLeft" state="frozen"/>
      <selection pane="bottomLeft" activeCell="C6" sqref="C6"/>
    </sheetView>
  </sheetViews>
  <sheetFormatPr defaultColWidth="0" defaultRowHeight="0" customHeight="1" zeroHeight="1" x14ac:dyDescent="0.25"/>
  <cols>
    <col min="1" max="1" width="1.28515625" style="201" customWidth="1"/>
    <col min="2" max="2" width="5.7109375" style="201" bestFit="1" customWidth="1"/>
    <col min="3" max="3" width="31.7109375" style="201" customWidth="1"/>
    <col min="4" max="4" width="5" style="200" customWidth="1"/>
    <col min="5" max="5" width="5.85546875" style="200" customWidth="1"/>
    <col min="6" max="6" width="4.140625" style="200" customWidth="1"/>
    <col min="7" max="18" width="5.42578125" style="200" customWidth="1"/>
    <col min="19" max="19" width="5.7109375" style="201" customWidth="1"/>
    <col min="20" max="21" width="5" style="201" customWidth="1"/>
    <col min="22" max="22" width="5.28515625" style="201" customWidth="1"/>
    <col min="23" max="23" width="7.42578125" style="201" customWidth="1"/>
    <col min="24" max="24" width="5.28515625" style="201" customWidth="1"/>
    <col min="25" max="25" width="26.28515625" style="201" customWidth="1"/>
    <col min="26" max="26" width="6.42578125" style="201" customWidth="1"/>
    <col min="27" max="27" width="26.28515625" style="201" customWidth="1"/>
    <col min="28" max="28" width="6.5703125" style="201" customWidth="1"/>
    <col min="29" max="125" width="9.140625" style="207" hidden="1" customWidth="1"/>
    <col min="126" max="143" width="0" style="207" hidden="1" customWidth="1"/>
    <col min="144" max="144" width="0" style="207" hidden="1"/>
    <col min="145" max="16384" width="9.140625" style="207" hidden="1"/>
  </cols>
  <sheetData>
    <row r="1" spans="2:28" s="201" customFormat="1" ht="7.5" customHeight="1" thickBot="1" x14ac:dyDescent="0.3">
      <c r="D1" s="200"/>
      <c r="E1" s="200"/>
      <c r="F1" s="200"/>
      <c r="G1" s="200"/>
      <c r="H1" s="200"/>
      <c r="I1" s="200"/>
      <c r="J1" s="200"/>
      <c r="K1" s="200"/>
      <c r="L1" s="200"/>
      <c r="M1" s="200"/>
      <c r="N1" s="200"/>
      <c r="O1" s="200"/>
      <c r="P1" s="200"/>
      <c r="Q1" s="200"/>
      <c r="R1" s="200"/>
      <c r="S1" s="200"/>
      <c r="T1" s="200"/>
      <c r="X1" s="200"/>
    </row>
    <row r="2" spans="2:28" s="201" customFormat="1" ht="24" customHeight="1" thickBot="1" x14ac:dyDescent="0.3">
      <c r="B2" s="296">
        <f>Inputs!D3</f>
        <v>0</v>
      </c>
      <c r="C2" s="276"/>
      <c r="D2" s="316" t="s">
        <v>141</v>
      </c>
      <c r="E2" s="316"/>
      <c r="F2" s="317"/>
      <c r="G2" s="313" t="s">
        <v>142</v>
      </c>
      <c r="H2" s="314"/>
      <c r="I2" s="314"/>
      <c r="J2" s="314"/>
      <c r="K2" s="314"/>
      <c r="L2" s="314"/>
      <c r="M2" s="314"/>
      <c r="N2" s="314"/>
      <c r="O2" s="314"/>
      <c r="P2" s="314"/>
      <c r="Q2" s="314"/>
      <c r="R2" s="315"/>
      <c r="S2" s="284" t="s">
        <v>144</v>
      </c>
      <c r="T2" s="306" t="s">
        <v>145</v>
      </c>
      <c r="U2" s="307"/>
      <c r="V2" s="284" t="s">
        <v>78</v>
      </c>
      <c r="W2" s="284" t="s">
        <v>147</v>
      </c>
      <c r="X2" s="284" t="s">
        <v>143</v>
      </c>
      <c r="Y2" s="209"/>
      <c r="Z2" s="210"/>
      <c r="AA2" s="210"/>
      <c r="AB2" s="211"/>
    </row>
    <row r="3" spans="2:28" s="201" customFormat="1" ht="32.25" customHeight="1" thickBot="1" x14ac:dyDescent="0.3">
      <c r="B3" s="297"/>
      <c r="C3" s="298"/>
      <c r="D3" s="420">
        <f>'Screen A'!D3:F4</f>
        <v>0</v>
      </c>
      <c r="E3" s="421"/>
      <c r="F3" s="422"/>
      <c r="G3" s="423">
        <f>'Screen A'!G3:J3</f>
        <v>0</v>
      </c>
      <c r="H3" s="424"/>
      <c r="I3" s="424"/>
      <c r="J3" s="425"/>
      <c r="K3" s="423">
        <f>'Screen A'!K3:N3</f>
        <v>0</v>
      </c>
      <c r="L3" s="424"/>
      <c r="M3" s="424"/>
      <c r="N3" s="425"/>
      <c r="O3" s="423">
        <f>'Screen A'!O3:R3</f>
        <v>0</v>
      </c>
      <c r="P3" s="424"/>
      <c r="Q3" s="424"/>
      <c r="R3" s="425"/>
      <c r="S3" s="285"/>
      <c r="T3" s="308"/>
      <c r="U3" s="309"/>
      <c r="V3" s="285"/>
      <c r="W3" s="285"/>
      <c r="X3" s="285"/>
      <c r="Y3" s="208" t="s">
        <v>148</v>
      </c>
      <c r="Z3" s="230">
        <f>COUNTIF(C6:C105,"*")</f>
        <v>0</v>
      </c>
      <c r="AA3" s="208" t="s">
        <v>146</v>
      </c>
      <c r="AB3" s="230">
        <f>COUNTIF(X6:X105,"Y")</f>
        <v>0</v>
      </c>
    </row>
    <row r="4" spans="2:28" s="201" customFormat="1" ht="26.25" thickBot="1" x14ac:dyDescent="0.3">
      <c r="B4" s="297"/>
      <c r="C4" s="298"/>
      <c r="D4" s="426"/>
      <c r="E4" s="427"/>
      <c r="F4" s="428"/>
      <c r="G4" s="429">
        <f>'Screen A'!G4</f>
        <v>0</v>
      </c>
      <c r="H4" s="430">
        <f>'Screen A'!H4</f>
        <v>0</v>
      </c>
      <c r="I4" s="430">
        <f>'Screen A'!I4</f>
        <v>0</v>
      </c>
      <c r="J4" s="431">
        <f>'Screen A'!J4</f>
        <v>0</v>
      </c>
      <c r="K4" s="432">
        <f>'Screen A'!K4</f>
        <v>0</v>
      </c>
      <c r="L4" s="433">
        <f>'Screen A'!L4</f>
        <v>0</v>
      </c>
      <c r="M4" s="433">
        <f>'Screen A'!M4</f>
        <v>0</v>
      </c>
      <c r="N4" s="434">
        <f>'Screen A'!N4</f>
        <v>0</v>
      </c>
      <c r="O4" s="432">
        <f>'Screen A'!O4</f>
        <v>0</v>
      </c>
      <c r="P4" s="433">
        <f>'Screen A'!P4</f>
        <v>0</v>
      </c>
      <c r="Q4" s="433">
        <f>'Screen A'!Q4</f>
        <v>0</v>
      </c>
      <c r="R4" s="434">
        <f>'Screen A'!R4</f>
        <v>0</v>
      </c>
      <c r="S4" s="285"/>
      <c r="T4" s="202">
        <v>0.05</v>
      </c>
      <c r="U4" s="203">
        <v>0.1</v>
      </c>
      <c r="V4" s="285"/>
      <c r="W4" s="285"/>
      <c r="X4" s="285"/>
      <c r="Z4" s="235"/>
      <c r="AA4" s="208" t="s">
        <v>152</v>
      </c>
      <c r="AB4" s="236" t="str">
        <f>IF(ISERROR(AB3/Z3),"",(AB3/Z3))</f>
        <v/>
      </c>
    </row>
    <row r="5" spans="2:28" s="201" customFormat="1" ht="25.5" customHeight="1" thickBot="1" x14ac:dyDescent="0.3">
      <c r="B5" s="299"/>
      <c r="C5" s="300"/>
      <c r="D5" s="435">
        <f>'Screen A'!D5:F5</f>
        <v>0</v>
      </c>
      <c r="E5" s="436"/>
      <c r="F5" s="437"/>
      <c r="G5" s="205">
        <f>'Screen A'!G5</f>
        <v>0</v>
      </c>
      <c r="H5" s="438">
        <f>'Screen A'!H5</f>
        <v>0</v>
      </c>
      <c r="I5" s="438">
        <f>'Screen A'!I5</f>
        <v>0</v>
      </c>
      <c r="J5" s="206">
        <f>'Screen A'!J5</f>
        <v>0</v>
      </c>
      <c r="K5" s="205">
        <f>'Screen A'!K5</f>
        <v>0</v>
      </c>
      <c r="L5" s="438">
        <f>'Screen A'!L5</f>
        <v>0</v>
      </c>
      <c r="M5" s="438">
        <f>'Screen A'!M5</f>
        <v>0</v>
      </c>
      <c r="N5" s="206">
        <f>'Screen A'!N5</f>
        <v>0</v>
      </c>
      <c r="O5" s="205">
        <f>'Screen A'!O5</f>
        <v>0</v>
      </c>
      <c r="P5" s="438">
        <f>'Screen A'!P5</f>
        <v>0</v>
      </c>
      <c r="Q5" s="438">
        <f>'Screen A'!Q5</f>
        <v>0</v>
      </c>
      <c r="R5" s="206">
        <f>'Screen A'!R5</f>
        <v>0</v>
      </c>
      <c r="S5" s="204">
        <f>D5+G5+K5+O5</f>
        <v>0</v>
      </c>
      <c r="T5" s="205">
        <f>ROUND(S5*0.05,0)</f>
        <v>0</v>
      </c>
      <c r="U5" s="206">
        <f>ROUND(S5*0.1,0)</f>
        <v>0</v>
      </c>
      <c r="V5" s="286"/>
      <c r="W5" s="439">
        <f>'Screen A'!W5</f>
        <v>0</v>
      </c>
      <c r="X5" s="286"/>
      <c r="Y5" s="301" t="s">
        <v>24</v>
      </c>
      <c r="Z5" s="302"/>
      <c r="AA5" s="302"/>
      <c r="AB5" s="303"/>
    </row>
    <row r="6" spans="2:28" s="201" customFormat="1" ht="20.25" customHeight="1" x14ac:dyDescent="0.2">
      <c r="B6" s="226">
        <v>101</v>
      </c>
      <c r="C6" s="238"/>
      <c r="D6" s="280"/>
      <c r="E6" s="280"/>
      <c r="F6" s="280"/>
      <c r="G6" s="280"/>
      <c r="H6" s="280"/>
      <c r="I6" s="280"/>
      <c r="J6" s="280"/>
      <c r="K6" s="281"/>
      <c r="L6" s="281"/>
      <c r="M6" s="281"/>
      <c r="N6" s="281"/>
      <c r="O6" s="281"/>
      <c r="P6" s="281"/>
      <c r="Q6" s="281"/>
      <c r="R6" s="281"/>
      <c r="S6" s="226" t="str">
        <f>IF(SUM(D6:R6)&gt;0,SUM(D6:R6),"-")</f>
        <v>-</v>
      </c>
      <c r="T6" s="280"/>
      <c r="U6" s="280"/>
      <c r="V6" s="304">
        <f>SUM(S6:U6)</f>
        <v>0</v>
      </c>
      <c r="W6" s="305"/>
      <c r="X6" s="227" t="str">
        <f>IF(AND(V6&gt;0,W$5&gt;0),IF(V6&gt;=W$5,"Y","N"),"")</f>
        <v/>
      </c>
      <c r="Y6" s="277"/>
      <c r="Z6" s="278"/>
      <c r="AA6" s="278"/>
      <c r="AB6" s="279"/>
    </row>
    <row r="7" spans="2:28" s="201" customFormat="1" ht="20.25" customHeight="1" x14ac:dyDescent="0.2">
      <c r="B7" s="99">
        <v>102</v>
      </c>
      <c r="C7" s="239"/>
      <c r="D7" s="280"/>
      <c r="E7" s="280"/>
      <c r="F7" s="280"/>
      <c r="G7" s="281"/>
      <c r="H7" s="281"/>
      <c r="I7" s="281"/>
      <c r="J7" s="281"/>
      <c r="K7" s="281"/>
      <c r="L7" s="281"/>
      <c r="M7" s="281"/>
      <c r="N7" s="281"/>
      <c r="O7" s="281"/>
      <c r="P7" s="281"/>
      <c r="Q7" s="281"/>
      <c r="R7" s="281"/>
      <c r="S7" s="99" t="str">
        <f t="shared" ref="S7:S70" si="0">IF(SUM(D7:R7)&gt;0,SUM(D7:R7),"-")</f>
        <v>-</v>
      </c>
      <c r="T7" s="281"/>
      <c r="U7" s="281"/>
      <c r="V7" s="282">
        <f t="shared" ref="V7:V16" si="1">SUM(S7:U7)</f>
        <v>0</v>
      </c>
      <c r="W7" s="283"/>
      <c r="X7" s="228" t="str">
        <f t="shared" ref="X7:X70" si="2">IF(AND(V7&gt;0,W$5&gt;0),IF(V7&gt;=W$5,"Y","N"),"")</f>
        <v/>
      </c>
      <c r="Y7" s="277"/>
      <c r="Z7" s="278"/>
      <c r="AA7" s="278"/>
      <c r="AB7" s="279"/>
    </row>
    <row r="8" spans="2:28" s="201" customFormat="1" ht="20.25" customHeight="1" x14ac:dyDescent="0.2">
      <c r="B8" s="226">
        <v>103</v>
      </c>
      <c r="C8" s="239"/>
      <c r="D8" s="280"/>
      <c r="E8" s="280"/>
      <c r="F8" s="280"/>
      <c r="G8" s="281"/>
      <c r="H8" s="281"/>
      <c r="I8" s="281"/>
      <c r="J8" s="281"/>
      <c r="K8" s="281"/>
      <c r="L8" s="281"/>
      <c r="M8" s="281"/>
      <c r="N8" s="281"/>
      <c r="O8" s="281"/>
      <c r="P8" s="281"/>
      <c r="Q8" s="281"/>
      <c r="R8" s="281"/>
      <c r="S8" s="99" t="str">
        <f t="shared" si="0"/>
        <v>-</v>
      </c>
      <c r="T8" s="281"/>
      <c r="U8" s="281"/>
      <c r="V8" s="282">
        <f t="shared" si="1"/>
        <v>0</v>
      </c>
      <c r="W8" s="283"/>
      <c r="X8" s="228" t="str">
        <f t="shared" si="2"/>
        <v/>
      </c>
      <c r="Y8" s="277"/>
      <c r="Z8" s="278"/>
      <c r="AA8" s="278"/>
      <c r="AB8" s="279"/>
    </row>
    <row r="9" spans="2:28" s="201" customFormat="1" ht="20.25" customHeight="1" x14ac:dyDescent="0.2">
      <c r="B9" s="99">
        <v>104</v>
      </c>
      <c r="C9" s="239"/>
      <c r="D9" s="280"/>
      <c r="E9" s="280"/>
      <c r="F9" s="280"/>
      <c r="G9" s="281"/>
      <c r="H9" s="281"/>
      <c r="I9" s="281"/>
      <c r="J9" s="281"/>
      <c r="K9" s="281"/>
      <c r="L9" s="281"/>
      <c r="M9" s="281"/>
      <c r="N9" s="281"/>
      <c r="O9" s="281"/>
      <c r="P9" s="281"/>
      <c r="Q9" s="281"/>
      <c r="R9" s="281"/>
      <c r="S9" s="99" t="str">
        <f t="shared" si="0"/>
        <v>-</v>
      </c>
      <c r="T9" s="281"/>
      <c r="U9" s="281"/>
      <c r="V9" s="282">
        <f t="shared" si="1"/>
        <v>0</v>
      </c>
      <c r="W9" s="283"/>
      <c r="X9" s="228" t="str">
        <f t="shared" si="2"/>
        <v/>
      </c>
      <c r="Y9" s="277"/>
      <c r="Z9" s="278"/>
      <c r="AA9" s="278"/>
      <c r="AB9" s="279"/>
    </row>
    <row r="10" spans="2:28" s="201" customFormat="1" ht="20.25" customHeight="1" x14ac:dyDescent="0.2">
      <c r="B10" s="226">
        <v>105</v>
      </c>
      <c r="C10" s="239"/>
      <c r="D10" s="280"/>
      <c r="E10" s="280"/>
      <c r="F10" s="280"/>
      <c r="G10" s="281"/>
      <c r="H10" s="281"/>
      <c r="I10" s="281"/>
      <c r="J10" s="281"/>
      <c r="K10" s="281"/>
      <c r="L10" s="281"/>
      <c r="M10" s="281"/>
      <c r="N10" s="281"/>
      <c r="O10" s="281"/>
      <c r="P10" s="281"/>
      <c r="Q10" s="281"/>
      <c r="R10" s="281"/>
      <c r="S10" s="99" t="str">
        <f t="shared" si="0"/>
        <v>-</v>
      </c>
      <c r="T10" s="281"/>
      <c r="U10" s="281"/>
      <c r="V10" s="282">
        <f t="shared" si="1"/>
        <v>0</v>
      </c>
      <c r="W10" s="283"/>
      <c r="X10" s="228" t="str">
        <f t="shared" si="2"/>
        <v/>
      </c>
      <c r="Y10" s="277"/>
      <c r="Z10" s="278"/>
      <c r="AA10" s="278"/>
      <c r="AB10" s="279"/>
    </row>
    <row r="11" spans="2:28" s="201" customFormat="1" ht="20.25" customHeight="1" x14ac:dyDescent="0.2">
      <c r="B11" s="99">
        <v>106</v>
      </c>
      <c r="C11" s="239"/>
      <c r="D11" s="280"/>
      <c r="E11" s="280"/>
      <c r="F11" s="280"/>
      <c r="G11" s="281"/>
      <c r="H11" s="281"/>
      <c r="I11" s="281"/>
      <c r="J11" s="281"/>
      <c r="K11" s="281"/>
      <c r="L11" s="281"/>
      <c r="M11" s="281"/>
      <c r="N11" s="281"/>
      <c r="O11" s="281"/>
      <c r="P11" s="281"/>
      <c r="Q11" s="281"/>
      <c r="R11" s="281"/>
      <c r="S11" s="99" t="str">
        <f t="shared" si="0"/>
        <v>-</v>
      </c>
      <c r="T11" s="281"/>
      <c r="U11" s="281"/>
      <c r="V11" s="282">
        <f t="shared" si="1"/>
        <v>0</v>
      </c>
      <c r="W11" s="283"/>
      <c r="X11" s="228" t="str">
        <f t="shared" si="2"/>
        <v/>
      </c>
      <c r="Y11" s="277"/>
      <c r="Z11" s="278"/>
      <c r="AA11" s="278"/>
      <c r="AB11" s="279"/>
    </row>
    <row r="12" spans="2:28" s="201" customFormat="1" ht="20.25" customHeight="1" x14ac:dyDescent="0.2">
      <c r="B12" s="226">
        <v>107</v>
      </c>
      <c r="C12" s="239"/>
      <c r="D12" s="280"/>
      <c r="E12" s="280"/>
      <c r="F12" s="280"/>
      <c r="G12" s="281"/>
      <c r="H12" s="281"/>
      <c r="I12" s="281"/>
      <c r="J12" s="281"/>
      <c r="K12" s="281"/>
      <c r="L12" s="281"/>
      <c r="M12" s="281"/>
      <c r="N12" s="281"/>
      <c r="O12" s="281"/>
      <c r="P12" s="281"/>
      <c r="Q12" s="281"/>
      <c r="R12" s="281"/>
      <c r="S12" s="99" t="str">
        <f t="shared" si="0"/>
        <v>-</v>
      </c>
      <c r="T12" s="281"/>
      <c r="U12" s="281"/>
      <c r="V12" s="282">
        <f t="shared" si="1"/>
        <v>0</v>
      </c>
      <c r="W12" s="283"/>
      <c r="X12" s="228" t="str">
        <f t="shared" si="2"/>
        <v/>
      </c>
      <c r="Y12" s="277"/>
      <c r="Z12" s="278"/>
      <c r="AA12" s="278"/>
      <c r="AB12" s="279"/>
    </row>
    <row r="13" spans="2:28" s="201" customFormat="1" ht="20.25" customHeight="1" x14ac:dyDescent="0.2">
      <c r="B13" s="99">
        <v>108</v>
      </c>
      <c r="C13" s="239"/>
      <c r="D13" s="280"/>
      <c r="E13" s="280"/>
      <c r="F13" s="280"/>
      <c r="G13" s="281"/>
      <c r="H13" s="281"/>
      <c r="I13" s="281"/>
      <c r="J13" s="281"/>
      <c r="K13" s="281"/>
      <c r="L13" s="281"/>
      <c r="M13" s="281"/>
      <c r="N13" s="281"/>
      <c r="O13" s="281"/>
      <c r="P13" s="281"/>
      <c r="Q13" s="281"/>
      <c r="R13" s="281"/>
      <c r="S13" s="99" t="str">
        <f t="shared" si="0"/>
        <v>-</v>
      </c>
      <c r="T13" s="281"/>
      <c r="U13" s="281"/>
      <c r="V13" s="282">
        <f t="shared" si="1"/>
        <v>0</v>
      </c>
      <c r="W13" s="283"/>
      <c r="X13" s="228" t="str">
        <f t="shared" si="2"/>
        <v/>
      </c>
      <c r="Y13" s="277"/>
      <c r="Z13" s="278"/>
      <c r="AA13" s="278"/>
      <c r="AB13" s="279"/>
    </row>
    <row r="14" spans="2:28" s="201" customFormat="1" ht="20.25" customHeight="1" x14ac:dyDescent="0.2">
      <c r="B14" s="226">
        <v>109</v>
      </c>
      <c r="C14" s="239"/>
      <c r="D14" s="280"/>
      <c r="E14" s="280"/>
      <c r="F14" s="280"/>
      <c r="G14" s="281"/>
      <c r="H14" s="281"/>
      <c r="I14" s="281"/>
      <c r="J14" s="281"/>
      <c r="K14" s="281"/>
      <c r="L14" s="281"/>
      <c r="M14" s="281"/>
      <c r="N14" s="281"/>
      <c r="O14" s="281"/>
      <c r="P14" s="281"/>
      <c r="Q14" s="281"/>
      <c r="R14" s="281"/>
      <c r="S14" s="99" t="str">
        <f t="shared" si="0"/>
        <v>-</v>
      </c>
      <c r="T14" s="281"/>
      <c r="U14" s="281"/>
      <c r="V14" s="282">
        <f t="shared" si="1"/>
        <v>0</v>
      </c>
      <c r="W14" s="283"/>
      <c r="X14" s="228" t="str">
        <f t="shared" si="2"/>
        <v/>
      </c>
      <c r="Y14" s="277"/>
      <c r="Z14" s="278"/>
      <c r="AA14" s="278"/>
      <c r="AB14" s="279"/>
    </row>
    <row r="15" spans="2:28" s="201" customFormat="1" ht="20.25" customHeight="1" x14ac:dyDescent="0.2">
      <c r="B15" s="99">
        <v>110</v>
      </c>
      <c r="C15" s="239"/>
      <c r="D15" s="280"/>
      <c r="E15" s="280"/>
      <c r="F15" s="280"/>
      <c r="G15" s="281"/>
      <c r="H15" s="281"/>
      <c r="I15" s="281"/>
      <c r="J15" s="281"/>
      <c r="K15" s="281"/>
      <c r="L15" s="281"/>
      <c r="M15" s="281"/>
      <c r="N15" s="281"/>
      <c r="O15" s="281"/>
      <c r="P15" s="281"/>
      <c r="Q15" s="281"/>
      <c r="R15" s="281"/>
      <c r="S15" s="99" t="str">
        <f t="shared" si="0"/>
        <v>-</v>
      </c>
      <c r="T15" s="281"/>
      <c r="U15" s="281"/>
      <c r="V15" s="282">
        <f t="shared" si="1"/>
        <v>0</v>
      </c>
      <c r="W15" s="283"/>
      <c r="X15" s="228" t="str">
        <f t="shared" si="2"/>
        <v/>
      </c>
      <c r="Y15" s="277"/>
      <c r="Z15" s="278"/>
      <c r="AA15" s="278"/>
      <c r="AB15" s="279"/>
    </row>
    <row r="16" spans="2:28" s="201" customFormat="1" ht="20.25" customHeight="1" x14ac:dyDescent="0.2">
      <c r="B16" s="226">
        <v>111</v>
      </c>
      <c r="C16" s="239"/>
      <c r="D16" s="280"/>
      <c r="E16" s="280"/>
      <c r="F16" s="280"/>
      <c r="G16" s="281"/>
      <c r="H16" s="281"/>
      <c r="I16" s="281"/>
      <c r="J16" s="281"/>
      <c r="K16" s="281"/>
      <c r="L16" s="281"/>
      <c r="M16" s="281"/>
      <c r="N16" s="281"/>
      <c r="O16" s="281"/>
      <c r="P16" s="281"/>
      <c r="Q16" s="281"/>
      <c r="R16" s="281"/>
      <c r="S16" s="99" t="str">
        <f t="shared" si="0"/>
        <v>-</v>
      </c>
      <c r="T16" s="281"/>
      <c r="U16" s="281"/>
      <c r="V16" s="282">
        <f t="shared" si="1"/>
        <v>0</v>
      </c>
      <c r="W16" s="283"/>
      <c r="X16" s="228" t="str">
        <f t="shared" si="2"/>
        <v/>
      </c>
      <c r="Y16" s="277"/>
      <c r="Z16" s="278"/>
      <c r="AA16" s="278"/>
      <c r="AB16" s="279"/>
    </row>
    <row r="17" spans="2:28" s="201" customFormat="1" ht="20.25" customHeight="1" x14ac:dyDescent="0.2">
      <c r="B17" s="99">
        <v>112</v>
      </c>
      <c r="C17" s="239"/>
      <c r="D17" s="280"/>
      <c r="E17" s="280"/>
      <c r="F17" s="280"/>
      <c r="G17" s="281"/>
      <c r="H17" s="281"/>
      <c r="I17" s="281"/>
      <c r="J17" s="281"/>
      <c r="K17" s="281"/>
      <c r="L17" s="281"/>
      <c r="M17" s="281"/>
      <c r="N17" s="281"/>
      <c r="O17" s="281"/>
      <c r="P17" s="281"/>
      <c r="Q17" s="281"/>
      <c r="R17" s="281"/>
      <c r="S17" s="99" t="str">
        <f t="shared" si="0"/>
        <v>-</v>
      </c>
      <c r="T17" s="281"/>
      <c r="U17" s="281"/>
      <c r="V17" s="282">
        <f>SUM(S17:U17)</f>
        <v>0</v>
      </c>
      <c r="W17" s="283"/>
      <c r="X17" s="228" t="str">
        <f t="shared" si="2"/>
        <v/>
      </c>
      <c r="Y17" s="277"/>
      <c r="Z17" s="278"/>
      <c r="AA17" s="278"/>
      <c r="AB17" s="279"/>
    </row>
    <row r="18" spans="2:28" s="201" customFormat="1" ht="20.25" customHeight="1" x14ac:dyDescent="0.2">
      <c r="B18" s="226">
        <v>113</v>
      </c>
      <c r="C18" s="239"/>
      <c r="D18" s="280"/>
      <c r="E18" s="280"/>
      <c r="F18" s="280"/>
      <c r="G18" s="281"/>
      <c r="H18" s="281"/>
      <c r="I18" s="281"/>
      <c r="J18" s="281"/>
      <c r="K18" s="281"/>
      <c r="L18" s="281"/>
      <c r="M18" s="281"/>
      <c r="N18" s="281"/>
      <c r="O18" s="281"/>
      <c r="P18" s="281"/>
      <c r="Q18" s="281"/>
      <c r="R18" s="281"/>
      <c r="S18" s="99" t="str">
        <f t="shared" si="0"/>
        <v>-</v>
      </c>
      <c r="T18" s="281"/>
      <c r="U18" s="281"/>
      <c r="V18" s="282">
        <f t="shared" ref="V18:V27" si="3">SUM(S18:U18)</f>
        <v>0</v>
      </c>
      <c r="W18" s="283"/>
      <c r="X18" s="228" t="str">
        <f t="shared" si="2"/>
        <v/>
      </c>
      <c r="Y18" s="277"/>
      <c r="Z18" s="278"/>
      <c r="AA18" s="278"/>
      <c r="AB18" s="279"/>
    </row>
    <row r="19" spans="2:28" s="201" customFormat="1" ht="20.25" customHeight="1" x14ac:dyDescent="0.2">
      <c r="B19" s="99">
        <v>114</v>
      </c>
      <c r="C19" s="239"/>
      <c r="D19" s="280"/>
      <c r="E19" s="280"/>
      <c r="F19" s="280"/>
      <c r="G19" s="281"/>
      <c r="H19" s="281"/>
      <c r="I19" s="281"/>
      <c r="J19" s="281"/>
      <c r="K19" s="281"/>
      <c r="L19" s="281"/>
      <c r="M19" s="281"/>
      <c r="N19" s="281"/>
      <c r="O19" s="281"/>
      <c r="P19" s="281"/>
      <c r="Q19" s="281"/>
      <c r="R19" s="281"/>
      <c r="S19" s="99" t="str">
        <f t="shared" si="0"/>
        <v>-</v>
      </c>
      <c r="T19" s="281"/>
      <c r="U19" s="281"/>
      <c r="V19" s="282">
        <f t="shared" si="3"/>
        <v>0</v>
      </c>
      <c r="W19" s="283"/>
      <c r="X19" s="228" t="str">
        <f t="shared" si="2"/>
        <v/>
      </c>
      <c r="Y19" s="277"/>
      <c r="Z19" s="278"/>
      <c r="AA19" s="278"/>
      <c r="AB19" s="279"/>
    </row>
    <row r="20" spans="2:28" s="201" customFormat="1" ht="20.25" customHeight="1" x14ac:dyDescent="0.2">
      <c r="B20" s="226">
        <v>115</v>
      </c>
      <c r="C20" s="239"/>
      <c r="D20" s="280"/>
      <c r="E20" s="280"/>
      <c r="F20" s="280"/>
      <c r="G20" s="281"/>
      <c r="H20" s="281"/>
      <c r="I20" s="281"/>
      <c r="J20" s="281"/>
      <c r="K20" s="281"/>
      <c r="L20" s="281"/>
      <c r="M20" s="281"/>
      <c r="N20" s="281"/>
      <c r="O20" s="281"/>
      <c r="P20" s="281"/>
      <c r="Q20" s="281"/>
      <c r="R20" s="281"/>
      <c r="S20" s="99" t="str">
        <f t="shared" si="0"/>
        <v>-</v>
      </c>
      <c r="T20" s="281"/>
      <c r="U20" s="281"/>
      <c r="V20" s="282">
        <f t="shared" si="3"/>
        <v>0</v>
      </c>
      <c r="W20" s="283"/>
      <c r="X20" s="228" t="str">
        <f t="shared" si="2"/>
        <v/>
      </c>
      <c r="Y20" s="277"/>
      <c r="Z20" s="278"/>
      <c r="AA20" s="278"/>
      <c r="AB20" s="279"/>
    </row>
    <row r="21" spans="2:28" s="201" customFormat="1" ht="20.25" customHeight="1" x14ac:dyDescent="0.2">
      <c r="B21" s="99">
        <v>116</v>
      </c>
      <c r="C21" s="239"/>
      <c r="D21" s="280"/>
      <c r="E21" s="280"/>
      <c r="F21" s="280"/>
      <c r="G21" s="281"/>
      <c r="H21" s="281"/>
      <c r="I21" s="281"/>
      <c r="J21" s="281"/>
      <c r="K21" s="281"/>
      <c r="L21" s="281"/>
      <c r="M21" s="281"/>
      <c r="N21" s="281"/>
      <c r="O21" s="281"/>
      <c r="P21" s="281"/>
      <c r="Q21" s="281"/>
      <c r="R21" s="281"/>
      <c r="S21" s="99" t="str">
        <f t="shared" si="0"/>
        <v>-</v>
      </c>
      <c r="T21" s="281"/>
      <c r="U21" s="281"/>
      <c r="V21" s="282">
        <f t="shared" si="3"/>
        <v>0</v>
      </c>
      <c r="W21" s="283"/>
      <c r="X21" s="228" t="str">
        <f t="shared" si="2"/>
        <v/>
      </c>
      <c r="Y21" s="277"/>
      <c r="Z21" s="278"/>
      <c r="AA21" s="278"/>
      <c r="AB21" s="279"/>
    </row>
    <row r="22" spans="2:28" s="201" customFormat="1" ht="20.25" customHeight="1" x14ac:dyDescent="0.2">
      <c r="B22" s="226">
        <v>117</v>
      </c>
      <c r="C22" s="239"/>
      <c r="D22" s="280"/>
      <c r="E22" s="280"/>
      <c r="F22" s="280"/>
      <c r="G22" s="281"/>
      <c r="H22" s="281"/>
      <c r="I22" s="281"/>
      <c r="J22" s="281"/>
      <c r="K22" s="281"/>
      <c r="L22" s="281"/>
      <c r="M22" s="281"/>
      <c r="N22" s="281"/>
      <c r="O22" s="281"/>
      <c r="P22" s="281"/>
      <c r="Q22" s="281"/>
      <c r="R22" s="281"/>
      <c r="S22" s="99" t="str">
        <f t="shared" si="0"/>
        <v>-</v>
      </c>
      <c r="T22" s="281"/>
      <c r="U22" s="281"/>
      <c r="V22" s="282">
        <f t="shared" si="3"/>
        <v>0</v>
      </c>
      <c r="W22" s="283"/>
      <c r="X22" s="228" t="str">
        <f t="shared" si="2"/>
        <v/>
      </c>
      <c r="Y22" s="277"/>
      <c r="Z22" s="278"/>
      <c r="AA22" s="278"/>
      <c r="AB22" s="279"/>
    </row>
    <row r="23" spans="2:28" s="201" customFormat="1" ht="20.25" customHeight="1" x14ac:dyDescent="0.2">
      <c r="B23" s="99">
        <v>118</v>
      </c>
      <c r="C23" s="239"/>
      <c r="D23" s="280"/>
      <c r="E23" s="280"/>
      <c r="F23" s="280"/>
      <c r="G23" s="281"/>
      <c r="H23" s="281"/>
      <c r="I23" s="281"/>
      <c r="J23" s="281"/>
      <c r="K23" s="281"/>
      <c r="L23" s="281"/>
      <c r="M23" s="281"/>
      <c r="N23" s="281"/>
      <c r="O23" s="281"/>
      <c r="P23" s="281"/>
      <c r="Q23" s="281"/>
      <c r="R23" s="281"/>
      <c r="S23" s="99" t="str">
        <f t="shared" si="0"/>
        <v>-</v>
      </c>
      <c r="T23" s="281"/>
      <c r="U23" s="281"/>
      <c r="V23" s="282">
        <f t="shared" si="3"/>
        <v>0</v>
      </c>
      <c r="W23" s="283"/>
      <c r="X23" s="228" t="str">
        <f t="shared" si="2"/>
        <v/>
      </c>
      <c r="Y23" s="277"/>
      <c r="Z23" s="278"/>
      <c r="AA23" s="278"/>
      <c r="AB23" s="279"/>
    </row>
    <row r="24" spans="2:28" s="201" customFormat="1" ht="20.25" customHeight="1" x14ac:dyDescent="0.2">
      <c r="B24" s="226">
        <v>119</v>
      </c>
      <c r="C24" s="239"/>
      <c r="D24" s="280"/>
      <c r="E24" s="280"/>
      <c r="F24" s="280"/>
      <c r="G24" s="281"/>
      <c r="H24" s="281"/>
      <c r="I24" s="281"/>
      <c r="J24" s="281"/>
      <c r="K24" s="281"/>
      <c r="L24" s="281"/>
      <c r="M24" s="281"/>
      <c r="N24" s="281"/>
      <c r="O24" s="281"/>
      <c r="P24" s="281"/>
      <c r="Q24" s="281"/>
      <c r="R24" s="281"/>
      <c r="S24" s="99" t="str">
        <f t="shared" si="0"/>
        <v>-</v>
      </c>
      <c r="T24" s="281"/>
      <c r="U24" s="281"/>
      <c r="V24" s="282">
        <f t="shared" si="3"/>
        <v>0</v>
      </c>
      <c r="W24" s="283"/>
      <c r="X24" s="228" t="str">
        <f t="shared" si="2"/>
        <v/>
      </c>
      <c r="Y24" s="277"/>
      <c r="Z24" s="278"/>
      <c r="AA24" s="278"/>
      <c r="AB24" s="279"/>
    </row>
    <row r="25" spans="2:28" s="201" customFormat="1" ht="20.25" customHeight="1" x14ac:dyDescent="0.2">
      <c r="B25" s="99">
        <v>120</v>
      </c>
      <c r="C25" s="239"/>
      <c r="D25" s="280"/>
      <c r="E25" s="280"/>
      <c r="F25" s="280"/>
      <c r="G25" s="281"/>
      <c r="H25" s="281"/>
      <c r="I25" s="281"/>
      <c r="J25" s="281"/>
      <c r="K25" s="281"/>
      <c r="L25" s="281"/>
      <c r="M25" s="281"/>
      <c r="N25" s="281"/>
      <c r="O25" s="281"/>
      <c r="P25" s="281"/>
      <c r="Q25" s="281"/>
      <c r="R25" s="281"/>
      <c r="S25" s="99" t="str">
        <f t="shared" si="0"/>
        <v>-</v>
      </c>
      <c r="T25" s="281"/>
      <c r="U25" s="281"/>
      <c r="V25" s="282">
        <f t="shared" si="3"/>
        <v>0</v>
      </c>
      <c r="W25" s="283"/>
      <c r="X25" s="228" t="str">
        <f t="shared" si="2"/>
        <v/>
      </c>
      <c r="Y25" s="277"/>
      <c r="Z25" s="278"/>
      <c r="AA25" s="278"/>
      <c r="AB25" s="279"/>
    </row>
    <row r="26" spans="2:28" s="201" customFormat="1" ht="20.25" customHeight="1" x14ac:dyDescent="0.2">
      <c r="B26" s="226">
        <v>121</v>
      </c>
      <c r="C26" s="239"/>
      <c r="D26" s="280"/>
      <c r="E26" s="280"/>
      <c r="F26" s="280"/>
      <c r="G26" s="281"/>
      <c r="H26" s="281"/>
      <c r="I26" s="281"/>
      <c r="J26" s="281"/>
      <c r="K26" s="281"/>
      <c r="L26" s="281"/>
      <c r="M26" s="281"/>
      <c r="N26" s="281"/>
      <c r="O26" s="281"/>
      <c r="P26" s="281"/>
      <c r="Q26" s="281"/>
      <c r="R26" s="281"/>
      <c r="S26" s="99" t="str">
        <f t="shared" si="0"/>
        <v>-</v>
      </c>
      <c r="T26" s="281"/>
      <c r="U26" s="281"/>
      <c r="V26" s="282">
        <f t="shared" si="3"/>
        <v>0</v>
      </c>
      <c r="W26" s="283"/>
      <c r="X26" s="228" t="str">
        <f t="shared" si="2"/>
        <v/>
      </c>
      <c r="Y26" s="277"/>
      <c r="Z26" s="278"/>
      <c r="AA26" s="278"/>
      <c r="AB26" s="279"/>
    </row>
    <row r="27" spans="2:28" s="201" customFormat="1" ht="20.25" customHeight="1" x14ac:dyDescent="0.2">
      <c r="B27" s="99">
        <v>122</v>
      </c>
      <c r="C27" s="239"/>
      <c r="D27" s="280"/>
      <c r="E27" s="280"/>
      <c r="F27" s="280"/>
      <c r="G27" s="281"/>
      <c r="H27" s="281"/>
      <c r="I27" s="281"/>
      <c r="J27" s="281"/>
      <c r="K27" s="281"/>
      <c r="L27" s="281"/>
      <c r="M27" s="281"/>
      <c r="N27" s="281"/>
      <c r="O27" s="281"/>
      <c r="P27" s="281"/>
      <c r="Q27" s="281"/>
      <c r="R27" s="281"/>
      <c r="S27" s="99" t="str">
        <f t="shared" si="0"/>
        <v>-</v>
      </c>
      <c r="T27" s="281"/>
      <c r="U27" s="281"/>
      <c r="V27" s="282">
        <f t="shared" si="3"/>
        <v>0</v>
      </c>
      <c r="W27" s="283"/>
      <c r="X27" s="228" t="str">
        <f t="shared" si="2"/>
        <v/>
      </c>
      <c r="Y27" s="277"/>
      <c r="Z27" s="278"/>
      <c r="AA27" s="278"/>
      <c r="AB27" s="279"/>
    </row>
    <row r="28" spans="2:28" s="201" customFormat="1" ht="20.25" customHeight="1" x14ac:dyDescent="0.2">
      <c r="B28" s="226">
        <v>123</v>
      </c>
      <c r="C28" s="239"/>
      <c r="D28" s="280"/>
      <c r="E28" s="280"/>
      <c r="F28" s="280"/>
      <c r="G28" s="281"/>
      <c r="H28" s="281"/>
      <c r="I28" s="281"/>
      <c r="J28" s="281"/>
      <c r="K28" s="281"/>
      <c r="L28" s="281"/>
      <c r="M28" s="281"/>
      <c r="N28" s="281"/>
      <c r="O28" s="281"/>
      <c r="P28" s="281"/>
      <c r="Q28" s="281"/>
      <c r="R28" s="281"/>
      <c r="S28" s="99" t="str">
        <f t="shared" si="0"/>
        <v>-</v>
      </c>
      <c r="T28" s="281"/>
      <c r="U28" s="281"/>
      <c r="V28" s="282">
        <f>SUM(S28:U28)</f>
        <v>0</v>
      </c>
      <c r="W28" s="283"/>
      <c r="X28" s="228" t="str">
        <f t="shared" si="2"/>
        <v/>
      </c>
      <c r="Y28" s="277"/>
      <c r="Z28" s="278"/>
      <c r="AA28" s="278"/>
      <c r="AB28" s="279"/>
    </row>
    <row r="29" spans="2:28" s="201" customFormat="1" ht="20.25" customHeight="1" x14ac:dyDescent="0.2">
      <c r="B29" s="99">
        <v>124</v>
      </c>
      <c r="C29" s="239"/>
      <c r="D29" s="280"/>
      <c r="E29" s="280"/>
      <c r="F29" s="280"/>
      <c r="G29" s="281"/>
      <c r="H29" s="281"/>
      <c r="I29" s="281"/>
      <c r="J29" s="281"/>
      <c r="K29" s="281"/>
      <c r="L29" s="281"/>
      <c r="M29" s="281"/>
      <c r="N29" s="281"/>
      <c r="O29" s="281"/>
      <c r="P29" s="281"/>
      <c r="Q29" s="281"/>
      <c r="R29" s="281"/>
      <c r="S29" s="99" t="str">
        <f t="shared" si="0"/>
        <v>-</v>
      </c>
      <c r="T29" s="281"/>
      <c r="U29" s="281"/>
      <c r="V29" s="282">
        <f t="shared" ref="V29:V38" si="4">SUM(S29:U29)</f>
        <v>0</v>
      </c>
      <c r="W29" s="283"/>
      <c r="X29" s="228" t="str">
        <f t="shared" si="2"/>
        <v/>
      </c>
      <c r="Y29" s="277"/>
      <c r="Z29" s="278"/>
      <c r="AA29" s="278"/>
      <c r="AB29" s="279"/>
    </row>
    <row r="30" spans="2:28" s="201" customFormat="1" ht="20.25" customHeight="1" x14ac:dyDescent="0.2">
      <c r="B30" s="226">
        <v>125</v>
      </c>
      <c r="C30" s="239"/>
      <c r="D30" s="280"/>
      <c r="E30" s="280"/>
      <c r="F30" s="280"/>
      <c r="G30" s="281"/>
      <c r="H30" s="281"/>
      <c r="I30" s="281"/>
      <c r="J30" s="281"/>
      <c r="K30" s="281"/>
      <c r="L30" s="281"/>
      <c r="M30" s="281"/>
      <c r="N30" s="281"/>
      <c r="O30" s="281"/>
      <c r="P30" s="281"/>
      <c r="Q30" s="281"/>
      <c r="R30" s="281"/>
      <c r="S30" s="99" t="str">
        <f t="shared" si="0"/>
        <v>-</v>
      </c>
      <c r="T30" s="281"/>
      <c r="U30" s="281"/>
      <c r="V30" s="282">
        <f t="shared" si="4"/>
        <v>0</v>
      </c>
      <c r="W30" s="283"/>
      <c r="X30" s="228" t="str">
        <f t="shared" si="2"/>
        <v/>
      </c>
      <c r="Y30" s="277"/>
      <c r="Z30" s="278"/>
      <c r="AA30" s="278"/>
      <c r="AB30" s="279"/>
    </row>
    <row r="31" spans="2:28" s="201" customFormat="1" ht="20.25" customHeight="1" x14ac:dyDescent="0.2">
      <c r="B31" s="99">
        <v>126</v>
      </c>
      <c r="C31" s="239"/>
      <c r="D31" s="280"/>
      <c r="E31" s="280"/>
      <c r="F31" s="280"/>
      <c r="G31" s="281"/>
      <c r="H31" s="281"/>
      <c r="I31" s="281"/>
      <c r="J31" s="281"/>
      <c r="K31" s="281"/>
      <c r="L31" s="281"/>
      <c r="M31" s="281"/>
      <c r="N31" s="281"/>
      <c r="O31" s="281"/>
      <c r="P31" s="281"/>
      <c r="Q31" s="281"/>
      <c r="R31" s="281"/>
      <c r="S31" s="99" t="str">
        <f t="shared" si="0"/>
        <v>-</v>
      </c>
      <c r="T31" s="281"/>
      <c r="U31" s="281"/>
      <c r="V31" s="282">
        <f t="shared" si="4"/>
        <v>0</v>
      </c>
      <c r="W31" s="283"/>
      <c r="X31" s="228" t="str">
        <f t="shared" si="2"/>
        <v/>
      </c>
      <c r="Y31" s="277"/>
      <c r="Z31" s="278"/>
      <c r="AA31" s="278"/>
      <c r="AB31" s="279"/>
    </row>
    <row r="32" spans="2:28" s="201" customFormat="1" ht="20.25" customHeight="1" x14ac:dyDescent="0.2">
      <c r="B32" s="226">
        <v>127</v>
      </c>
      <c r="C32" s="239"/>
      <c r="D32" s="280"/>
      <c r="E32" s="280"/>
      <c r="F32" s="280"/>
      <c r="G32" s="281"/>
      <c r="H32" s="281"/>
      <c r="I32" s="281"/>
      <c r="J32" s="281"/>
      <c r="K32" s="281"/>
      <c r="L32" s="281"/>
      <c r="M32" s="281"/>
      <c r="N32" s="281"/>
      <c r="O32" s="281"/>
      <c r="P32" s="281"/>
      <c r="Q32" s="281"/>
      <c r="R32" s="281"/>
      <c r="S32" s="99" t="str">
        <f t="shared" si="0"/>
        <v>-</v>
      </c>
      <c r="T32" s="281"/>
      <c r="U32" s="281"/>
      <c r="V32" s="282">
        <f t="shared" si="4"/>
        <v>0</v>
      </c>
      <c r="W32" s="283"/>
      <c r="X32" s="228" t="str">
        <f t="shared" si="2"/>
        <v/>
      </c>
      <c r="Y32" s="277"/>
      <c r="Z32" s="278"/>
      <c r="AA32" s="278"/>
      <c r="AB32" s="279"/>
    </row>
    <row r="33" spans="2:28" s="201" customFormat="1" ht="20.25" customHeight="1" x14ac:dyDescent="0.2">
      <c r="B33" s="99">
        <v>128</v>
      </c>
      <c r="C33" s="239"/>
      <c r="D33" s="280"/>
      <c r="E33" s="280"/>
      <c r="F33" s="280"/>
      <c r="G33" s="281"/>
      <c r="H33" s="281"/>
      <c r="I33" s="281"/>
      <c r="J33" s="281"/>
      <c r="K33" s="281"/>
      <c r="L33" s="281"/>
      <c r="M33" s="281"/>
      <c r="N33" s="281"/>
      <c r="O33" s="281"/>
      <c r="P33" s="281"/>
      <c r="Q33" s="281"/>
      <c r="R33" s="281"/>
      <c r="S33" s="99" t="str">
        <f t="shared" si="0"/>
        <v>-</v>
      </c>
      <c r="T33" s="281"/>
      <c r="U33" s="281"/>
      <c r="V33" s="282">
        <f t="shared" si="4"/>
        <v>0</v>
      </c>
      <c r="W33" s="283"/>
      <c r="X33" s="228" t="str">
        <f t="shared" si="2"/>
        <v/>
      </c>
      <c r="Y33" s="277"/>
      <c r="Z33" s="278"/>
      <c r="AA33" s="278"/>
      <c r="AB33" s="279"/>
    </row>
    <row r="34" spans="2:28" s="201" customFormat="1" ht="20.25" customHeight="1" x14ac:dyDescent="0.2">
      <c r="B34" s="226">
        <v>129</v>
      </c>
      <c r="C34" s="239"/>
      <c r="D34" s="280"/>
      <c r="E34" s="280"/>
      <c r="F34" s="280"/>
      <c r="G34" s="281"/>
      <c r="H34" s="281"/>
      <c r="I34" s="281"/>
      <c r="J34" s="281"/>
      <c r="K34" s="281"/>
      <c r="L34" s="281"/>
      <c r="M34" s="281"/>
      <c r="N34" s="281"/>
      <c r="O34" s="281"/>
      <c r="P34" s="281"/>
      <c r="Q34" s="281"/>
      <c r="R34" s="281"/>
      <c r="S34" s="99" t="str">
        <f t="shared" si="0"/>
        <v>-</v>
      </c>
      <c r="T34" s="281"/>
      <c r="U34" s="281"/>
      <c r="V34" s="282">
        <f t="shared" si="4"/>
        <v>0</v>
      </c>
      <c r="W34" s="283"/>
      <c r="X34" s="228" t="str">
        <f t="shared" si="2"/>
        <v/>
      </c>
      <c r="Y34" s="277"/>
      <c r="Z34" s="278"/>
      <c r="AA34" s="278"/>
      <c r="AB34" s="279"/>
    </row>
    <row r="35" spans="2:28" s="201" customFormat="1" ht="20.25" customHeight="1" x14ac:dyDescent="0.2">
      <c r="B35" s="99">
        <v>130</v>
      </c>
      <c r="C35" s="239"/>
      <c r="D35" s="280"/>
      <c r="E35" s="280"/>
      <c r="F35" s="280"/>
      <c r="G35" s="281"/>
      <c r="H35" s="281"/>
      <c r="I35" s="281"/>
      <c r="J35" s="281"/>
      <c r="K35" s="281"/>
      <c r="L35" s="281"/>
      <c r="M35" s="281"/>
      <c r="N35" s="281"/>
      <c r="O35" s="281"/>
      <c r="P35" s="281"/>
      <c r="Q35" s="281"/>
      <c r="R35" s="281"/>
      <c r="S35" s="99" t="str">
        <f t="shared" si="0"/>
        <v>-</v>
      </c>
      <c r="T35" s="281"/>
      <c r="U35" s="281"/>
      <c r="V35" s="282">
        <f t="shared" si="4"/>
        <v>0</v>
      </c>
      <c r="W35" s="283"/>
      <c r="X35" s="228" t="str">
        <f t="shared" si="2"/>
        <v/>
      </c>
      <c r="Y35" s="277"/>
      <c r="Z35" s="278"/>
      <c r="AA35" s="278"/>
      <c r="AB35" s="279"/>
    </row>
    <row r="36" spans="2:28" s="201" customFormat="1" ht="19.5" customHeight="1" x14ac:dyDescent="0.2">
      <c r="B36" s="226">
        <v>131</v>
      </c>
      <c r="C36" s="239"/>
      <c r="D36" s="280"/>
      <c r="E36" s="280"/>
      <c r="F36" s="280"/>
      <c r="G36" s="281"/>
      <c r="H36" s="281"/>
      <c r="I36" s="281"/>
      <c r="J36" s="281"/>
      <c r="K36" s="281"/>
      <c r="L36" s="281"/>
      <c r="M36" s="281"/>
      <c r="N36" s="281"/>
      <c r="O36" s="281"/>
      <c r="P36" s="281"/>
      <c r="Q36" s="281"/>
      <c r="R36" s="281"/>
      <c r="S36" s="99" t="str">
        <f t="shared" si="0"/>
        <v>-</v>
      </c>
      <c r="T36" s="281"/>
      <c r="U36" s="281"/>
      <c r="V36" s="282">
        <f t="shared" si="4"/>
        <v>0</v>
      </c>
      <c r="W36" s="283"/>
      <c r="X36" s="228" t="str">
        <f t="shared" si="2"/>
        <v/>
      </c>
      <c r="Y36" s="277"/>
      <c r="Z36" s="278"/>
      <c r="AA36" s="278"/>
      <c r="AB36" s="279"/>
    </row>
    <row r="37" spans="2:28" s="201" customFormat="1" ht="20.25" customHeight="1" x14ac:dyDescent="0.2">
      <c r="B37" s="99">
        <v>132</v>
      </c>
      <c r="C37" s="239"/>
      <c r="D37" s="280"/>
      <c r="E37" s="280"/>
      <c r="F37" s="280"/>
      <c r="G37" s="281"/>
      <c r="H37" s="281"/>
      <c r="I37" s="281"/>
      <c r="J37" s="281"/>
      <c r="K37" s="281"/>
      <c r="L37" s="281"/>
      <c r="M37" s="281"/>
      <c r="N37" s="281"/>
      <c r="O37" s="281"/>
      <c r="P37" s="281"/>
      <c r="Q37" s="281"/>
      <c r="R37" s="281"/>
      <c r="S37" s="99" t="str">
        <f t="shared" si="0"/>
        <v>-</v>
      </c>
      <c r="T37" s="281"/>
      <c r="U37" s="281"/>
      <c r="V37" s="282">
        <f t="shared" si="4"/>
        <v>0</v>
      </c>
      <c r="W37" s="283"/>
      <c r="X37" s="228" t="str">
        <f t="shared" si="2"/>
        <v/>
      </c>
      <c r="Y37" s="277"/>
      <c r="Z37" s="278"/>
      <c r="AA37" s="278"/>
      <c r="AB37" s="279"/>
    </row>
    <row r="38" spans="2:28" s="201" customFormat="1" ht="20.25" customHeight="1" x14ac:dyDescent="0.2">
      <c r="B38" s="226">
        <v>133</v>
      </c>
      <c r="C38" s="239"/>
      <c r="D38" s="280"/>
      <c r="E38" s="280"/>
      <c r="F38" s="280"/>
      <c r="G38" s="281"/>
      <c r="H38" s="281"/>
      <c r="I38" s="281"/>
      <c r="J38" s="281"/>
      <c r="K38" s="281"/>
      <c r="L38" s="281"/>
      <c r="M38" s="281"/>
      <c r="N38" s="281"/>
      <c r="O38" s="281"/>
      <c r="P38" s="281"/>
      <c r="Q38" s="281"/>
      <c r="R38" s="281"/>
      <c r="S38" s="99" t="str">
        <f t="shared" si="0"/>
        <v>-</v>
      </c>
      <c r="T38" s="281"/>
      <c r="U38" s="281"/>
      <c r="V38" s="282">
        <f t="shared" si="4"/>
        <v>0</v>
      </c>
      <c r="W38" s="283"/>
      <c r="X38" s="228" t="str">
        <f t="shared" si="2"/>
        <v/>
      </c>
      <c r="Y38" s="277"/>
      <c r="Z38" s="278"/>
      <c r="AA38" s="278"/>
      <c r="AB38" s="279"/>
    </row>
    <row r="39" spans="2:28" s="201" customFormat="1" ht="20.25" customHeight="1" x14ac:dyDescent="0.2">
      <c r="B39" s="99">
        <v>134</v>
      </c>
      <c r="C39" s="239"/>
      <c r="D39" s="280"/>
      <c r="E39" s="280"/>
      <c r="F39" s="280"/>
      <c r="G39" s="281"/>
      <c r="H39" s="281"/>
      <c r="I39" s="281"/>
      <c r="J39" s="281"/>
      <c r="K39" s="281"/>
      <c r="L39" s="281"/>
      <c r="M39" s="281"/>
      <c r="N39" s="281"/>
      <c r="O39" s="281"/>
      <c r="P39" s="281"/>
      <c r="Q39" s="281"/>
      <c r="R39" s="281"/>
      <c r="S39" s="99" t="str">
        <f t="shared" si="0"/>
        <v>-</v>
      </c>
      <c r="T39" s="281"/>
      <c r="U39" s="281"/>
      <c r="V39" s="282">
        <f>SUM(S39:U39)</f>
        <v>0</v>
      </c>
      <c r="W39" s="283"/>
      <c r="X39" s="228" t="str">
        <f t="shared" si="2"/>
        <v/>
      </c>
      <c r="Y39" s="277"/>
      <c r="Z39" s="278"/>
      <c r="AA39" s="278"/>
      <c r="AB39" s="279"/>
    </row>
    <row r="40" spans="2:28" s="201" customFormat="1" ht="20.25" customHeight="1" x14ac:dyDescent="0.2">
      <c r="B40" s="226">
        <v>135</v>
      </c>
      <c r="C40" s="239"/>
      <c r="D40" s="280"/>
      <c r="E40" s="280"/>
      <c r="F40" s="280"/>
      <c r="G40" s="281"/>
      <c r="H40" s="281"/>
      <c r="I40" s="281"/>
      <c r="J40" s="281"/>
      <c r="K40" s="281"/>
      <c r="L40" s="281"/>
      <c r="M40" s="281"/>
      <c r="N40" s="281"/>
      <c r="O40" s="281"/>
      <c r="P40" s="281"/>
      <c r="Q40" s="281"/>
      <c r="R40" s="281"/>
      <c r="S40" s="99" t="str">
        <f t="shared" si="0"/>
        <v>-</v>
      </c>
      <c r="T40" s="281"/>
      <c r="U40" s="281"/>
      <c r="V40" s="282">
        <f t="shared" ref="V40:V49" si="5">SUM(S40:U40)</f>
        <v>0</v>
      </c>
      <c r="W40" s="283"/>
      <c r="X40" s="228" t="str">
        <f t="shared" si="2"/>
        <v/>
      </c>
      <c r="Y40" s="277"/>
      <c r="Z40" s="278"/>
      <c r="AA40" s="278"/>
      <c r="AB40" s="279"/>
    </row>
    <row r="41" spans="2:28" s="201" customFormat="1" ht="20.25" customHeight="1" x14ac:dyDescent="0.2">
      <c r="B41" s="99">
        <v>136</v>
      </c>
      <c r="C41" s="239"/>
      <c r="D41" s="280"/>
      <c r="E41" s="280"/>
      <c r="F41" s="280"/>
      <c r="G41" s="281"/>
      <c r="H41" s="281"/>
      <c r="I41" s="281"/>
      <c r="J41" s="281"/>
      <c r="K41" s="281"/>
      <c r="L41" s="281"/>
      <c r="M41" s="281"/>
      <c r="N41" s="281"/>
      <c r="O41" s="281"/>
      <c r="P41" s="281"/>
      <c r="Q41" s="281"/>
      <c r="R41" s="281"/>
      <c r="S41" s="99" t="str">
        <f t="shared" si="0"/>
        <v>-</v>
      </c>
      <c r="T41" s="281"/>
      <c r="U41" s="281"/>
      <c r="V41" s="282">
        <f t="shared" si="5"/>
        <v>0</v>
      </c>
      <c r="W41" s="283"/>
      <c r="X41" s="228" t="str">
        <f t="shared" si="2"/>
        <v/>
      </c>
      <c r="Y41" s="277"/>
      <c r="Z41" s="278"/>
      <c r="AA41" s="278"/>
      <c r="AB41" s="279"/>
    </row>
    <row r="42" spans="2:28" s="201" customFormat="1" ht="20.25" customHeight="1" x14ac:dyDescent="0.2">
      <c r="B42" s="226">
        <v>137</v>
      </c>
      <c r="C42" s="239"/>
      <c r="D42" s="280"/>
      <c r="E42" s="280"/>
      <c r="F42" s="280"/>
      <c r="G42" s="281"/>
      <c r="H42" s="281"/>
      <c r="I42" s="281"/>
      <c r="J42" s="281"/>
      <c r="K42" s="281"/>
      <c r="L42" s="281"/>
      <c r="M42" s="281"/>
      <c r="N42" s="281"/>
      <c r="O42" s="281"/>
      <c r="P42" s="281"/>
      <c r="Q42" s="281"/>
      <c r="R42" s="281"/>
      <c r="S42" s="99" t="str">
        <f t="shared" si="0"/>
        <v>-</v>
      </c>
      <c r="T42" s="281"/>
      <c r="U42" s="281"/>
      <c r="V42" s="282">
        <f t="shared" si="5"/>
        <v>0</v>
      </c>
      <c r="W42" s="283"/>
      <c r="X42" s="228" t="str">
        <f t="shared" si="2"/>
        <v/>
      </c>
      <c r="Y42" s="277"/>
      <c r="Z42" s="278"/>
      <c r="AA42" s="278"/>
      <c r="AB42" s="279"/>
    </row>
    <row r="43" spans="2:28" s="201" customFormat="1" ht="20.25" customHeight="1" x14ac:dyDescent="0.2">
      <c r="B43" s="99">
        <v>138</v>
      </c>
      <c r="C43" s="239"/>
      <c r="D43" s="280"/>
      <c r="E43" s="280"/>
      <c r="F43" s="280"/>
      <c r="G43" s="281"/>
      <c r="H43" s="281"/>
      <c r="I43" s="281"/>
      <c r="J43" s="281"/>
      <c r="K43" s="281"/>
      <c r="L43" s="281"/>
      <c r="M43" s="281"/>
      <c r="N43" s="281"/>
      <c r="O43" s="281"/>
      <c r="P43" s="281"/>
      <c r="Q43" s="281"/>
      <c r="R43" s="281"/>
      <c r="S43" s="99" t="str">
        <f t="shared" si="0"/>
        <v>-</v>
      </c>
      <c r="T43" s="281"/>
      <c r="U43" s="281"/>
      <c r="V43" s="282">
        <f t="shared" si="5"/>
        <v>0</v>
      </c>
      <c r="W43" s="283"/>
      <c r="X43" s="228" t="str">
        <f t="shared" si="2"/>
        <v/>
      </c>
      <c r="Y43" s="277"/>
      <c r="Z43" s="278"/>
      <c r="AA43" s="278"/>
      <c r="AB43" s="279"/>
    </row>
    <row r="44" spans="2:28" s="201" customFormat="1" ht="20.25" customHeight="1" x14ac:dyDescent="0.2">
      <c r="B44" s="226">
        <v>139</v>
      </c>
      <c r="C44" s="239"/>
      <c r="D44" s="280"/>
      <c r="E44" s="280"/>
      <c r="F44" s="280"/>
      <c r="G44" s="281"/>
      <c r="H44" s="281"/>
      <c r="I44" s="281"/>
      <c r="J44" s="281"/>
      <c r="K44" s="281"/>
      <c r="L44" s="281"/>
      <c r="M44" s="281"/>
      <c r="N44" s="281"/>
      <c r="O44" s="281"/>
      <c r="P44" s="281"/>
      <c r="Q44" s="281"/>
      <c r="R44" s="281"/>
      <c r="S44" s="99" t="str">
        <f t="shared" si="0"/>
        <v>-</v>
      </c>
      <c r="T44" s="281"/>
      <c r="U44" s="281"/>
      <c r="V44" s="282">
        <f t="shared" si="5"/>
        <v>0</v>
      </c>
      <c r="W44" s="283"/>
      <c r="X44" s="228" t="str">
        <f t="shared" si="2"/>
        <v/>
      </c>
      <c r="Y44" s="277"/>
      <c r="Z44" s="278"/>
      <c r="AA44" s="278"/>
      <c r="AB44" s="279"/>
    </row>
    <row r="45" spans="2:28" s="201" customFormat="1" ht="20.25" customHeight="1" x14ac:dyDescent="0.2">
      <c r="B45" s="99">
        <v>140</v>
      </c>
      <c r="C45" s="239"/>
      <c r="D45" s="280"/>
      <c r="E45" s="280"/>
      <c r="F45" s="280"/>
      <c r="G45" s="281"/>
      <c r="H45" s="281"/>
      <c r="I45" s="281"/>
      <c r="J45" s="281"/>
      <c r="K45" s="281"/>
      <c r="L45" s="281"/>
      <c r="M45" s="281"/>
      <c r="N45" s="281"/>
      <c r="O45" s="281"/>
      <c r="P45" s="281"/>
      <c r="Q45" s="281"/>
      <c r="R45" s="281"/>
      <c r="S45" s="99" t="str">
        <f t="shared" si="0"/>
        <v>-</v>
      </c>
      <c r="T45" s="281"/>
      <c r="U45" s="281"/>
      <c r="V45" s="282">
        <f t="shared" si="5"/>
        <v>0</v>
      </c>
      <c r="W45" s="283"/>
      <c r="X45" s="228" t="str">
        <f t="shared" si="2"/>
        <v/>
      </c>
      <c r="Y45" s="277"/>
      <c r="Z45" s="278"/>
      <c r="AA45" s="278"/>
      <c r="AB45" s="279"/>
    </row>
    <row r="46" spans="2:28" s="201" customFormat="1" ht="20.25" customHeight="1" x14ac:dyDescent="0.2">
      <c r="B46" s="226">
        <v>141</v>
      </c>
      <c r="C46" s="239"/>
      <c r="D46" s="280"/>
      <c r="E46" s="280"/>
      <c r="F46" s="280"/>
      <c r="G46" s="281"/>
      <c r="H46" s="281"/>
      <c r="I46" s="281"/>
      <c r="J46" s="281"/>
      <c r="K46" s="281"/>
      <c r="L46" s="281"/>
      <c r="M46" s="281"/>
      <c r="N46" s="281"/>
      <c r="O46" s="281"/>
      <c r="P46" s="281"/>
      <c r="Q46" s="281"/>
      <c r="R46" s="281"/>
      <c r="S46" s="99" t="str">
        <f t="shared" si="0"/>
        <v>-</v>
      </c>
      <c r="T46" s="281"/>
      <c r="U46" s="281"/>
      <c r="V46" s="282">
        <f t="shared" si="5"/>
        <v>0</v>
      </c>
      <c r="W46" s="283"/>
      <c r="X46" s="228" t="str">
        <f t="shared" si="2"/>
        <v/>
      </c>
      <c r="Y46" s="277"/>
      <c r="Z46" s="278"/>
      <c r="AA46" s="278"/>
      <c r="AB46" s="279"/>
    </row>
    <row r="47" spans="2:28" s="201" customFormat="1" ht="20.25" customHeight="1" x14ac:dyDescent="0.2">
      <c r="B47" s="99">
        <v>142</v>
      </c>
      <c r="C47" s="239"/>
      <c r="D47" s="280"/>
      <c r="E47" s="280"/>
      <c r="F47" s="280"/>
      <c r="G47" s="281"/>
      <c r="H47" s="281"/>
      <c r="I47" s="281"/>
      <c r="J47" s="281"/>
      <c r="K47" s="281"/>
      <c r="L47" s="281"/>
      <c r="M47" s="281"/>
      <c r="N47" s="281"/>
      <c r="O47" s="281"/>
      <c r="P47" s="281"/>
      <c r="Q47" s="281"/>
      <c r="R47" s="281"/>
      <c r="S47" s="99" t="str">
        <f t="shared" si="0"/>
        <v>-</v>
      </c>
      <c r="T47" s="281"/>
      <c r="U47" s="281"/>
      <c r="V47" s="282">
        <f t="shared" si="5"/>
        <v>0</v>
      </c>
      <c r="W47" s="283"/>
      <c r="X47" s="228" t="str">
        <f t="shared" si="2"/>
        <v/>
      </c>
      <c r="Y47" s="277"/>
      <c r="Z47" s="278"/>
      <c r="AA47" s="278"/>
      <c r="AB47" s="279"/>
    </row>
    <row r="48" spans="2:28" s="201" customFormat="1" ht="20.25" customHeight="1" x14ac:dyDescent="0.2">
      <c r="B48" s="226">
        <v>143</v>
      </c>
      <c r="C48" s="239"/>
      <c r="D48" s="280"/>
      <c r="E48" s="280"/>
      <c r="F48" s="280"/>
      <c r="G48" s="281"/>
      <c r="H48" s="281"/>
      <c r="I48" s="281"/>
      <c r="J48" s="281"/>
      <c r="K48" s="281"/>
      <c r="L48" s="281"/>
      <c r="M48" s="281"/>
      <c r="N48" s="281"/>
      <c r="O48" s="281"/>
      <c r="P48" s="281"/>
      <c r="Q48" s="281"/>
      <c r="R48" s="281"/>
      <c r="S48" s="99" t="str">
        <f t="shared" si="0"/>
        <v>-</v>
      </c>
      <c r="T48" s="281"/>
      <c r="U48" s="281"/>
      <c r="V48" s="282">
        <f t="shared" si="5"/>
        <v>0</v>
      </c>
      <c r="W48" s="283"/>
      <c r="X48" s="228" t="str">
        <f t="shared" si="2"/>
        <v/>
      </c>
      <c r="Y48" s="277"/>
      <c r="Z48" s="278"/>
      <c r="AA48" s="278"/>
      <c r="AB48" s="279"/>
    </row>
    <row r="49" spans="2:28" s="201" customFormat="1" ht="20.25" customHeight="1" x14ac:dyDescent="0.2">
      <c r="B49" s="99">
        <v>144</v>
      </c>
      <c r="C49" s="239"/>
      <c r="D49" s="280"/>
      <c r="E49" s="280"/>
      <c r="F49" s="280"/>
      <c r="G49" s="281"/>
      <c r="H49" s="281"/>
      <c r="I49" s="281"/>
      <c r="J49" s="281"/>
      <c r="K49" s="281"/>
      <c r="L49" s="281"/>
      <c r="M49" s="281"/>
      <c r="N49" s="281"/>
      <c r="O49" s="281"/>
      <c r="P49" s="281"/>
      <c r="Q49" s="281"/>
      <c r="R49" s="281"/>
      <c r="S49" s="99" t="str">
        <f t="shared" si="0"/>
        <v>-</v>
      </c>
      <c r="T49" s="281"/>
      <c r="U49" s="281"/>
      <c r="V49" s="282">
        <f t="shared" si="5"/>
        <v>0</v>
      </c>
      <c r="W49" s="283"/>
      <c r="X49" s="228" t="str">
        <f t="shared" si="2"/>
        <v/>
      </c>
      <c r="Y49" s="277"/>
      <c r="Z49" s="278"/>
      <c r="AA49" s="278"/>
      <c r="AB49" s="279"/>
    </row>
    <row r="50" spans="2:28" s="201" customFormat="1" ht="20.25" customHeight="1" x14ac:dyDescent="0.2">
      <c r="B50" s="226">
        <v>145</v>
      </c>
      <c r="C50" s="239"/>
      <c r="D50" s="280"/>
      <c r="E50" s="280"/>
      <c r="F50" s="280"/>
      <c r="G50" s="281"/>
      <c r="H50" s="281"/>
      <c r="I50" s="281"/>
      <c r="J50" s="281"/>
      <c r="K50" s="281"/>
      <c r="L50" s="281"/>
      <c r="M50" s="281"/>
      <c r="N50" s="281"/>
      <c r="O50" s="281"/>
      <c r="P50" s="281"/>
      <c r="Q50" s="281"/>
      <c r="R50" s="281"/>
      <c r="S50" s="99" t="str">
        <f t="shared" si="0"/>
        <v>-</v>
      </c>
      <c r="T50" s="281"/>
      <c r="U50" s="281"/>
      <c r="V50" s="282">
        <f>SUM(S50:U50)</f>
        <v>0</v>
      </c>
      <c r="W50" s="283"/>
      <c r="X50" s="228" t="str">
        <f t="shared" si="2"/>
        <v/>
      </c>
      <c r="Y50" s="277"/>
      <c r="Z50" s="278"/>
      <c r="AA50" s="278"/>
      <c r="AB50" s="279"/>
    </row>
    <row r="51" spans="2:28" s="201" customFormat="1" ht="20.25" customHeight="1" x14ac:dyDescent="0.2">
      <c r="B51" s="99">
        <v>146</v>
      </c>
      <c r="C51" s="239"/>
      <c r="D51" s="280"/>
      <c r="E51" s="280"/>
      <c r="F51" s="280"/>
      <c r="G51" s="281"/>
      <c r="H51" s="281"/>
      <c r="I51" s="281"/>
      <c r="J51" s="281"/>
      <c r="K51" s="281"/>
      <c r="L51" s="281"/>
      <c r="M51" s="281"/>
      <c r="N51" s="281"/>
      <c r="O51" s="281"/>
      <c r="P51" s="281"/>
      <c r="Q51" s="281"/>
      <c r="R51" s="281"/>
      <c r="S51" s="99" t="str">
        <f t="shared" si="0"/>
        <v>-</v>
      </c>
      <c r="T51" s="281"/>
      <c r="U51" s="281"/>
      <c r="V51" s="282">
        <f t="shared" ref="V51:V60" si="6">SUM(S51:U51)</f>
        <v>0</v>
      </c>
      <c r="W51" s="283"/>
      <c r="X51" s="228" t="str">
        <f t="shared" si="2"/>
        <v/>
      </c>
      <c r="Y51" s="277"/>
      <c r="Z51" s="278"/>
      <c r="AA51" s="278"/>
      <c r="AB51" s="279"/>
    </row>
    <row r="52" spans="2:28" s="201" customFormat="1" ht="20.25" customHeight="1" x14ac:dyDescent="0.2">
      <c r="B52" s="226">
        <v>147</v>
      </c>
      <c r="C52" s="239"/>
      <c r="D52" s="280"/>
      <c r="E52" s="280"/>
      <c r="F52" s="280"/>
      <c r="G52" s="281"/>
      <c r="H52" s="281"/>
      <c r="I52" s="281"/>
      <c r="J52" s="281"/>
      <c r="K52" s="281"/>
      <c r="L52" s="281"/>
      <c r="M52" s="281"/>
      <c r="N52" s="281"/>
      <c r="O52" s="281"/>
      <c r="P52" s="281"/>
      <c r="Q52" s="281"/>
      <c r="R52" s="281"/>
      <c r="S52" s="99" t="str">
        <f t="shared" si="0"/>
        <v>-</v>
      </c>
      <c r="T52" s="281"/>
      <c r="U52" s="281"/>
      <c r="V52" s="282">
        <f t="shared" si="6"/>
        <v>0</v>
      </c>
      <c r="W52" s="283"/>
      <c r="X52" s="228" t="str">
        <f t="shared" si="2"/>
        <v/>
      </c>
      <c r="Y52" s="277"/>
      <c r="Z52" s="278"/>
      <c r="AA52" s="278"/>
      <c r="AB52" s="279"/>
    </row>
    <row r="53" spans="2:28" s="201" customFormat="1" ht="20.25" customHeight="1" x14ac:dyDescent="0.2">
      <c r="B53" s="99">
        <v>148</v>
      </c>
      <c r="C53" s="239"/>
      <c r="D53" s="280"/>
      <c r="E53" s="280"/>
      <c r="F53" s="280"/>
      <c r="G53" s="281"/>
      <c r="H53" s="281"/>
      <c r="I53" s="281"/>
      <c r="J53" s="281"/>
      <c r="K53" s="281"/>
      <c r="L53" s="281"/>
      <c r="M53" s="281"/>
      <c r="N53" s="281"/>
      <c r="O53" s="281"/>
      <c r="P53" s="281"/>
      <c r="Q53" s="281"/>
      <c r="R53" s="281"/>
      <c r="S53" s="99" t="str">
        <f t="shared" si="0"/>
        <v>-</v>
      </c>
      <c r="T53" s="281"/>
      <c r="U53" s="281"/>
      <c r="V53" s="282">
        <f t="shared" si="6"/>
        <v>0</v>
      </c>
      <c r="W53" s="283"/>
      <c r="X53" s="228" t="str">
        <f t="shared" si="2"/>
        <v/>
      </c>
      <c r="Y53" s="277"/>
      <c r="Z53" s="278"/>
      <c r="AA53" s="278"/>
      <c r="AB53" s="279"/>
    </row>
    <row r="54" spans="2:28" s="201" customFormat="1" ht="20.25" customHeight="1" x14ac:dyDescent="0.2">
      <c r="B54" s="226">
        <v>149</v>
      </c>
      <c r="C54" s="239"/>
      <c r="D54" s="280"/>
      <c r="E54" s="280"/>
      <c r="F54" s="280"/>
      <c r="G54" s="281"/>
      <c r="H54" s="281"/>
      <c r="I54" s="281"/>
      <c r="J54" s="281"/>
      <c r="K54" s="281"/>
      <c r="L54" s="281"/>
      <c r="M54" s="281"/>
      <c r="N54" s="281"/>
      <c r="O54" s="281"/>
      <c r="P54" s="281"/>
      <c r="Q54" s="281"/>
      <c r="R54" s="281"/>
      <c r="S54" s="99" t="str">
        <f t="shared" si="0"/>
        <v>-</v>
      </c>
      <c r="T54" s="281"/>
      <c r="U54" s="281"/>
      <c r="V54" s="282">
        <f t="shared" si="6"/>
        <v>0</v>
      </c>
      <c r="W54" s="283"/>
      <c r="X54" s="228" t="str">
        <f t="shared" si="2"/>
        <v/>
      </c>
      <c r="Y54" s="277"/>
      <c r="Z54" s="278"/>
      <c r="AA54" s="278"/>
      <c r="AB54" s="279"/>
    </row>
    <row r="55" spans="2:28" s="201" customFormat="1" ht="20.25" customHeight="1" x14ac:dyDescent="0.2">
      <c r="B55" s="99">
        <v>150</v>
      </c>
      <c r="C55" s="239"/>
      <c r="D55" s="280"/>
      <c r="E55" s="280"/>
      <c r="F55" s="280"/>
      <c r="G55" s="281"/>
      <c r="H55" s="281"/>
      <c r="I55" s="281"/>
      <c r="J55" s="281"/>
      <c r="K55" s="281"/>
      <c r="L55" s="281"/>
      <c r="M55" s="281"/>
      <c r="N55" s="281"/>
      <c r="O55" s="281"/>
      <c r="P55" s="281"/>
      <c r="Q55" s="281"/>
      <c r="R55" s="281"/>
      <c r="S55" s="99" t="str">
        <f t="shared" si="0"/>
        <v>-</v>
      </c>
      <c r="T55" s="281"/>
      <c r="U55" s="281"/>
      <c r="V55" s="282">
        <f t="shared" si="6"/>
        <v>0</v>
      </c>
      <c r="W55" s="283"/>
      <c r="X55" s="228" t="str">
        <f t="shared" si="2"/>
        <v/>
      </c>
      <c r="Y55" s="277"/>
      <c r="Z55" s="278"/>
      <c r="AA55" s="278"/>
      <c r="AB55" s="279"/>
    </row>
    <row r="56" spans="2:28" s="201" customFormat="1" ht="20.25" customHeight="1" x14ac:dyDescent="0.2">
      <c r="B56" s="226">
        <v>151</v>
      </c>
      <c r="C56" s="239"/>
      <c r="D56" s="280"/>
      <c r="E56" s="280"/>
      <c r="F56" s="280"/>
      <c r="G56" s="281"/>
      <c r="H56" s="281"/>
      <c r="I56" s="281"/>
      <c r="J56" s="281"/>
      <c r="K56" s="281"/>
      <c r="L56" s="281"/>
      <c r="M56" s="281"/>
      <c r="N56" s="281"/>
      <c r="O56" s="281"/>
      <c r="P56" s="281"/>
      <c r="Q56" s="281"/>
      <c r="R56" s="281"/>
      <c r="S56" s="99" t="str">
        <f t="shared" si="0"/>
        <v>-</v>
      </c>
      <c r="T56" s="281"/>
      <c r="U56" s="281"/>
      <c r="V56" s="282">
        <f t="shared" si="6"/>
        <v>0</v>
      </c>
      <c r="W56" s="283"/>
      <c r="X56" s="228" t="str">
        <f t="shared" si="2"/>
        <v/>
      </c>
      <c r="Y56" s="277"/>
      <c r="Z56" s="278"/>
      <c r="AA56" s="278"/>
      <c r="AB56" s="279"/>
    </row>
    <row r="57" spans="2:28" s="201" customFormat="1" ht="20.25" customHeight="1" x14ac:dyDescent="0.2">
      <c r="B57" s="99">
        <v>152</v>
      </c>
      <c r="C57" s="239"/>
      <c r="D57" s="280"/>
      <c r="E57" s="280"/>
      <c r="F57" s="280"/>
      <c r="G57" s="281"/>
      <c r="H57" s="281"/>
      <c r="I57" s="281"/>
      <c r="J57" s="281"/>
      <c r="K57" s="281"/>
      <c r="L57" s="281"/>
      <c r="M57" s="281"/>
      <c r="N57" s="281"/>
      <c r="O57" s="281"/>
      <c r="P57" s="281"/>
      <c r="Q57" s="281"/>
      <c r="R57" s="281"/>
      <c r="S57" s="99" t="str">
        <f t="shared" si="0"/>
        <v>-</v>
      </c>
      <c r="T57" s="281"/>
      <c r="U57" s="281"/>
      <c r="V57" s="282">
        <f t="shared" si="6"/>
        <v>0</v>
      </c>
      <c r="W57" s="283"/>
      <c r="X57" s="228" t="str">
        <f t="shared" si="2"/>
        <v/>
      </c>
      <c r="Y57" s="277"/>
      <c r="Z57" s="278"/>
      <c r="AA57" s="278"/>
      <c r="AB57" s="279"/>
    </row>
    <row r="58" spans="2:28" s="201" customFormat="1" ht="20.25" customHeight="1" x14ac:dyDescent="0.2">
      <c r="B58" s="226">
        <v>153</v>
      </c>
      <c r="C58" s="239"/>
      <c r="D58" s="280"/>
      <c r="E58" s="280"/>
      <c r="F58" s="280"/>
      <c r="G58" s="281"/>
      <c r="H58" s="281"/>
      <c r="I58" s="281"/>
      <c r="J58" s="281"/>
      <c r="K58" s="281"/>
      <c r="L58" s="281"/>
      <c r="M58" s="281"/>
      <c r="N58" s="281"/>
      <c r="O58" s="281"/>
      <c r="P58" s="281"/>
      <c r="Q58" s="281"/>
      <c r="R58" s="281"/>
      <c r="S58" s="99" t="str">
        <f t="shared" si="0"/>
        <v>-</v>
      </c>
      <c r="T58" s="281"/>
      <c r="U58" s="281"/>
      <c r="V58" s="282">
        <f t="shared" si="6"/>
        <v>0</v>
      </c>
      <c r="W58" s="283"/>
      <c r="X58" s="228" t="str">
        <f t="shared" si="2"/>
        <v/>
      </c>
      <c r="Y58" s="277"/>
      <c r="Z58" s="278"/>
      <c r="AA58" s="278"/>
      <c r="AB58" s="279"/>
    </row>
    <row r="59" spans="2:28" s="201" customFormat="1" ht="20.25" customHeight="1" x14ac:dyDescent="0.2">
      <c r="B59" s="99">
        <v>154</v>
      </c>
      <c r="C59" s="239"/>
      <c r="D59" s="280"/>
      <c r="E59" s="280"/>
      <c r="F59" s="280"/>
      <c r="G59" s="281"/>
      <c r="H59" s="281"/>
      <c r="I59" s="281"/>
      <c r="J59" s="281"/>
      <c r="K59" s="281"/>
      <c r="L59" s="281"/>
      <c r="M59" s="281"/>
      <c r="N59" s="281"/>
      <c r="O59" s="281"/>
      <c r="P59" s="281"/>
      <c r="Q59" s="281"/>
      <c r="R59" s="281"/>
      <c r="S59" s="99" t="str">
        <f t="shared" si="0"/>
        <v>-</v>
      </c>
      <c r="T59" s="281"/>
      <c r="U59" s="281"/>
      <c r="V59" s="282">
        <f t="shared" si="6"/>
        <v>0</v>
      </c>
      <c r="W59" s="283"/>
      <c r="X59" s="228" t="str">
        <f t="shared" si="2"/>
        <v/>
      </c>
      <c r="Y59" s="277"/>
      <c r="Z59" s="278"/>
      <c r="AA59" s="278"/>
      <c r="AB59" s="279"/>
    </row>
    <row r="60" spans="2:28" s="201" customFormat="1" ht="20.25" customHeight="1" x14ac:dyDescent="0.2">
      <c r="B60" s="226">
        <v>155</v>
      </c>
      <c r="C60" s="239"/>
      <c r="D60" s="280"/>
      <c r="E60" s="280"/>
      <c r="F60" s="280"/>
      <c r="G60" s="281"/>
      <c r="H60" s="281"/>
      <c r="I60" s="281"/>
      <c r="J60" s="281"/>
      <c r="K60" s="281"/>
      <c r="L60" s="281"/>
      <c r="M60" s="281"/>
      <c r="N60" s="281"/>
      <c r="O60" s="281"/>
      <c r="P60" s="281"/>
      <c r="Q60" s="281"/>
      <c r="R60" s="281"/>
      <c r="S60" s="99" t="str">
        <f t="shared" si="0"/>
        <v>-</v>
      </c>
      <c r="T60" s="281"/>
      <c r="U60" s="281"/>
      <c r="V60" s="282">
        <f t="shared" si="6"/>
        <v>0</v>
      </c>
      <c r="W60" s="283"/>
      <c r="X60" s="228" t="str">
        <f t="shared" si="2"/>
        <v/>
      </c>
      <c r="Y60" s="277"/>
      <c r="Z60" s="278"/>
      <c r="AA60" s="278"/>
      <c r="AB60" s="279"/>
    </row>
    <row r="61" spans="2:28" s="201" customFormat="1" ht="20.25" customHeight="1" x14ac:dyDescent="0.2">
      <c r="B61" s="99">
        <v>156</v>
      </c>
      <c r="C61" s="239"/>
      <c r="D61" s="280"/>
      <c r="E61" s="280"/>
      <c r="F61" s="280"/>
      <c r="G61" s="281"/>
      <c r="H61" s="281"/>
      <c r="I61" s="281"/>
      <c r="J61" s="281"/>
      <c r="K61" s="281"/>
      <c r="L61" s="281"/>
      <c r="M61" s="281"/>
      <c r="N61" s="281"/>
      <c r="O61" s="281"/>
      <c r="P61" s="281"/>
      <c r="Q61" s="281"/>
      <c r="R61" s="281"/>
      <c r="S61" s="99" t="str">
        <f t="shared" si="0"/>
        <v>-</v>
      </c>
      <c r="T61" s="281"/>
      <c r="U61" s="281"/>
      <c r="V61" s="282">
        <f>SUM(S61:U61)</f>
        <v>0</v>
      </c>
      <c r="W61" s="283"/>
      <c r="X61" s="228" t="str">
        <f t="shared" si="2"/>
        <v/>
      </c>
      <c r="Y61" s="277"/>
      <c r="Z61" s="278"/>
      <c r="AA61" s="278"/>
      <c r="AB61" s="279"/>
    </row>
    <row r="62" spans="2:28" s="201" customFormat="1" ht="20.25" customHeight="1" x14ac:dyDescent="0.2">
      <c r="B62" s="226">
        <v>157</v>
      </c>
      <c r="C62" s="239"/>
      <c r="D62" s="280"/>
      <c r="E62" s="280"/>
      <c r="F62" s="280"/>
      <c r="G62" s="281"/>
      <c r="H62" s="281"/>
      <c r="I62" s="281"/>
      <c r="J62" s="281"/>
      <c r="K62" s="281"/>
      <c r="L62" s="281"/>
      <c r="M62" s="281"/>
      <c r="N62" s="281"/>
      <c r="O62" s="281"/>
      <c r="P62" s="281"/>
      <c r="Q62" s="281"/>
      <c r="R62" s="281"/>
      <c r="S62" s="99" t="str">
        <f t="shared" si="0"/>
        <v>-</v>
      </c>
      <c r="T62" s="281"/>
      <c r="U62" s="281"/>
      <c r="V62" s="282">
        <f t="shared" ref="V62:V71" si="7">SUM(S62:U62)</f>
        <v>0</v>
      </c>
      <c r="W62" s="283"/>
      <c r="X62" s="228" t="str">
        <f t="shared" si="2"/>
        <v/>
      </c>
      <c r="Y62" s="277"/>
      <c r="Z62" s="278"/>
      <c r="AA62" s="278"/>
      <c r="AB62" s="279"/>
    </row>
    <row r="63" spans="2:28" s="201" customFormat="1" ht="20.25" customHeight="1" x14ac:dyDescent="0.2">
      <c r="B63" s="99">
        <v>158</v>
      </c>
      <c r="C63" s="239"/>
      <c r="D63" s="280"/>
      <c r="E63" s="280"/>
      <c r="F63" s="280"/>
      <c r="G63" s="281"/>
      <c r="H63" s="281"/>
      <c r="I63" s="281"/>
      <c r="J63" s="281"/>
      <c r="K63" s="281"/>
      <c r="L63" s="281"/>
      <c r="M63" s="281"/>
      <c r="N63" s="281"/>
      <c r="O63" s="281"/>
      <c r="P63" s="281"/>
      <c r="Q63" s="281"/>
      <c r="R63" s="281"/>
      <c r="S63" s="99" t="str">
        <f t="shared" si="0"/>
        <v>-</v>
      </c>
      <c r="T63" s="281"/>
      <c r="U63" s="281"/>
      <c r="V63" s="282">
        <f t="shared" si="7"/>
        <v>0</v>
      </c>
      <c r="W63" s="283"/>
      <c r="X63" s="228" t="str">
        <f t="shared" si="2"/>
        <v/>
      </c>
      <c r="Y63" s="277"/>
      <c r="Z63" s="278"/>
      <c r="AA63" s="278"/>
      <c r="AB63" s="279"/>
    </row>
    <row r="64" spans="2:28" s="201" customFormat="1" ht="20.25" customHeight="1" x14ac:dyDescent="0.2">
      <c r="B64" s="226">
        <v>159</v>
      </c>
      <c r="C64" s="239"/>
      <c r="D64" s="280"/>
      <c r="E64" s="280"/>
      <c r="F64" s="280"/>
      <c r="G64" s="281"/>
      <c r="H64" s="281"/>
      <c r="I64" s="281"/>
      <c r="J64" s="281"/>
      <c r="K64" s="281"/>
      <c r="L64" s="281"/>
      <c r="M64" s="281"/>
      <c r="N64" s="281"/>
      <c r="O64" s="281"/>
      <c r="P64" s="281"/>
      <c r="Q64" s="281"/>
      <c r="R64" s="281"/>
      <c r="S64" s="99" t="str">
        <f t="shared" si="0"/>
        <v>-</v>
      </c>
      <c r="T64" s="281"/>
      <c r="U64" s="281"/>
      <c r="V64" s="282">
        <f t="shared" si="7"/>
        <v>0</v>
      </c>
      <c r="W64" s="283"/>
      <c r="X64" s="228" t="str">
        <f t="shared" si="2"/>
        <v/>
      </c>
      <c r="Y64" s="277"/>
      <c r="Z64" s="278"/>
      <c r="AA64" s="278"/>
      <c r="AB64" s="279"/>
    </row>
    <row r="65" spans="2:28" s="201" customFormat="1" ht="20.25" customHeight="1" x14ac:dyDescent="0.2">
      <c r="B65" s="99">
        <v>160</v>
      </c>
      <c r="C65" s="239"/>
      <c r="D65" s="280"/>
      <c r="E65" s="280"/>
      <c r="F65" s="280"/>
      <c r="G65" s="281"/>
      <c r="H65" s="281"/>
      <c r="I65" s="281"/>
      <c r="J65" s="281"/>
      <c r="K65" s="281"/>
      <c r="L65" s="281"/>
      <c r="M65" s="281"/>
      <c r="N65" s="281"/>
      <c r="O65" s="281"/>
      <c r="P65" s="281"/>
      <c r="Q65" s="281"/>
      <c r="R65" s="281"/>
      <c r="S65" s="99" t="str">
        <f t="shared" si="0"/>
        <v>-</v>
      </c>
      <c r="T65" s="281"/>
      <c r="U65" s="281"/>
      <c r="V65" s="282">
        <f t="shared" si="7"/>
        <v>0</v>
      </c>
      <c r="W65" s="283"/>
      <c r="X65" s="228" t="str">
        <f t="shared" si="2"/>
        <v/>
      </c>
      <c r="Y65" s="277"/>
      <c r="Z65" s="278"/>
      <c r="AA65" s="278"/>
      <c r="AB65" s="279"/>
    </row>
    <row r="66" spans="2:28" s="201" customFormat="1" ht="20.25" customHeight="1" x14ac:dyDescent="0.2">
      <c r="B66" s="226">
        <v>161</v>
      </c>
      <c r="C66" s="239"/>
      <c r="D66" s="280"/>
      <c r="E66" s="280"/>
      <c r="F66" s="280"/>
      <c r="G66" s="281"/>
      <c r="H66" s="281"/>
      <c r="I66" s="281"/>
      <c r="J66" s="281"/>
      <c r="K66" s="281"/>
      <c r="L66" s="281"/>
      <c r="M66" s="281"/>
      <c r="N66" s="281"/>
      <c r="O66" s="281"/>
      <c r="P66" s="281"/>
      <c r="Q66" s="281"/>
      <c r="R66" s="281"/>
      <c r="S66" s="99" t="str">
        <f t="shared" si="0"/>
        <v>-</v>
      </c>
      <c r="T66" s="281"/>
      <c r="U66" s="281"/>
      <c r="V66" s="282">
        <f t="shared" si="7"/>
        <v>0</v>
      </c>
      <c r="W66" s="283"/>
      <c r="X66" s="228" t="str">
        <f t="shared" si="2"/>
        <v/>
      </c>
      <c r="Y66" s="277"/>
      <c r="Z66" s="278"/>
      <c r="AA66" s="278"/>
      <c r="AB66" s="279"/>
    </row>
    <row r="67" spans="2:28" s="201" customFormat="1" ht="20.25" customHeight="1" x14ac:dyDescent="0.2">
      <c r="B67" s="99">
        <v>162</v>
      </c>
      <c r="C67" s="239"/>
      <c r="D67" s="280"/>
      <c r="E67" s="280"/>
      <c r="F67" s="280"/>
      <c r="G67" s="281"/>
      <c r="H67" s="281"/>
      <c r="I67" s="281"/>
      <c r="J67" s="281"/>
      <c r="K67" s="281"/>
      <c r="L67" s="281"/>
      <c r="M67" s="281"/>
      <c r="N67" s="281"/>
      <c r="O67" s="281"/>
      <c r="P67" s="281"/>
      <c r="Q67" s="281"/>
      <c r="R67" s="281"/>
      <c r="S67" s="99" t="str">
        <f t="shared" si="0"/>
        <v>-</v>
      </c>
      <c r="T67" s="281"/>
      <c r="U67" s="281"/>
      <c r="V67" s="282">
        <f t="shared" si="7"/>
        <v>0</v>
      </c>
      <c r="W67" s="283"/>
      <c r="X67" s="228" t="str">
        <f t="shared" si="2"/>
        <v/>
      </c>
      <c r="Y67" s="277"/>
      <c r="Z67" s="278"/>
      <c r="AA67" s="278"/>
      <c r="AB67" s="279"/>
    </row>
    <row r="68" spans="2:28" s="201" customFormat="1" ht="20.25" customHeight="1" x14ac:dyDescent="0.2">
      <c r="B68" s="226">
        <v>163</v>
      </c>
      <c r="C68" s="239"/>
      <c r="D68" s="280"/>
      <c r="E68" s="280"/>
      <c r="F68" s="280"/>
      <c r="G68" s="281"/>
      <c r="H68" s="281"/>
      <c r="I68" s="281"/>
      <c r="J68" s="281"/>
      <c r="K68" s="281"/>
      <c r="L68" s="281"/>
      <c r="M68" s="281"/>
      <c r="N68" s="281"/>
      <c r="O68" s="281"/>
      <c r="P68" s="281"/>
      <c r="Q68" s="281"/>
      <c r="R68" s="281"/>
      <c r="S68" s="99" t="str">
        <f t="shared" si="0"/>
        <v>-</v>
      </c>
      <c r="T68" s="281"/>
      <c r="U68" s="281"/>
      <c r="V68" s="282">
        <f t="shared" si="7"/>
        <v>0</v>
      </c>
      <c r="W68" s="283"/>
      <c r="X68" s="228" t="str">
        <f t="shared" si="2"/>
        <v/>
      </c>
      <c r="Y68" s="277"/>
      <c r="Z68" s="278"/>
      <c r="AA68" s="278"/>
      <c r="AB68" s="279"/>
    </row>
    <row r="69" spans="2:28" s="201" customFormat="1" ht="20.25" customHeight="1" x14ac:dyDescent="0.2">
      <c r="B69" s="99">
        <v>164</v>
      </c>
      <c r="C69" s="239"/>
      <c r="D69" s="280"/>
      <c r="E69" s="280"/>
      <c r="F69" s="280"/>
      <c r="G69" s="281"/>
      <c r="H69" s="281"/>
      <c r="I69" s="281"/>
      <c r="J69" s="281"/>
      <c r="K69" s="281"/>
      <c r="L69" s="281"/>
      <c r="M69" s="281"/>
      <c r="N69" s="281"/>
      <c r="O69" s="281"/>
      <c r="P69" s="281"/>
      <c r="Q69" s="281"/>
      <c r="R69" s="281"/>
      <c r="S69" s="99" t="str">
        <f t="shared" si="0"/>
        <v>-</v>
      </c>
      <c r="T69" s="281"/>
      <c r="U69" s="281"/>
      <c r="V69" s="282">
        <f t="shared" si="7"/>
        <v>0</v>
      </c>
      <c r="W69" s="283"/>
      <c r="X69" s="228" t="str">
        <f t="shared" si="2"/>
        <v/>
      </c>
      <c r="Y69" s="277"/>
      <c r="Z69" s="278"/>
      <c r="AA69" s="278"/>
      <c r="AB69" s="279"/>
    </row>
    <row r="70" spans="2:28" s="201" customFormat="1" ht="20.25" customHeight="1" x14ac:dyDescent="0.2">
      <c r="B70" s="226">
        <v>165</v>
      </c>
      <c r="C70" s="239"/>
      <c r="D70" s="280"/>
      <c r="E70" s="280"/>
      <c r="F70" s="280"/>
      <c r="G70" s="281"/>
      <c r="H70" s="281"/>
      <c r="I70" s="281"/>
      <c r="J70" s="281"/>
      <c r="K70" s="281"/>
      <c r="L70" s="281"/>
      <c r="M70" s="281"/>
      <c r="N70" s="281"/>
      <c r="O70" s="281"/>
      <c r="P70" s="281"/>
      <c r="Q70" s="281"/>
      <c r="R70" s="281"/>
      <c r="S70" s="99" t="str">
        <f t="shared" si="0"/>
        <v>-</v>
      </c>
      <c r="T70" s="281"/>
      <c r="U70" s="281"/>
      <c r="V70" s="282">
        <f t="shared" si="7"/>
        <v>0</v>
      </c>
      <c r="W70" s="283"/>
      <c r="X70" s="228" t="str">
        <f t="shared" si="2"/>
        <v/>
      </c>
      <c r="Y70" s="277"/>
      <c r="Z70" s="278"/>
      <c r="AA70" s="278"/>
      <c r="AB70" s="279"/>
    </row>
    <row r="71" spans="2:28" s="201" customFormat="1" ht="20.25" customHeight="1" x14ac:dyDescent="0.2">
      <c r="B71" s="99">
        <v>166</v>
      </c>
      <c r="C71" s="239"/>
      <c r="D71" s="280"/>
      <c r="E71" s="280"/>
      <c r="F71" s="280"/>
      <c r="G71" s="281"/>
      <c r="H71" s="281"/>
      <c r="I71" s="281"/>
      <c r="J71" s="281"/>
      <c r="K71" s="281"/>
      <c r="L71" s="281"/>
      <c r="M71" s="281"/>
      <c r="N71" s="281"/>
      <c r="O71" s="281"/>
      <c r="P71" s="281"/>
      <c r="Q71" s="281"/>
      <c r="R71" s="281"/>
      <c r="S71" s="99" t="str">
        <f t="shared" ref="S71:S105" si="8">IF(SUM(D71:R71)&gt;0,SUM(D71:R71),"-")</f>
        <v>-</v>
      </c>
      <c r="T71" s="281"/>
      <c r="U71" s="281"/>
      <c r="V71" s="282">
        <f t="shared" si="7"/>
        <v>0</v>
      </c>
      <c r="W71" s="283"/>
      <c r="X71" s="228" t="str">
        <f t="shared" ref="X71:X105" si="9">IF(AND(V71&gt;0,W$5&gt;0),IF(V71&gt;=W$5,"Y","N"),"")</f>
        <v/>
      </c>
      <c r="Y71" s="277"/>
      <c r="Z71" s="278"/>
      <c r="AA71" s="278"/>
      <c r="AB71" s="279"/>
    </row>
    <row r="72" spans="2:28" s="201" customFormat="1" ht="20.25" customHeight="1" x14ac:dyDescent="0.25">
      <c r="B72" s="226">
        <v>167</v>
      </c>
      <c r="C72" s="199"/>
      <c r="D72" s="280"/>
      <c r="E72" s="280"/>
      <c r="F72" s="280"/>
      <c r="G72" s="281"/>
      <c r="H72" s="281"/>
      <c r="I72" s="281"/>
      <c r="J72" s="281"/>
      <c r="K72" s="281"/>
      <c r="L72" s="281"/>
      <c r="M72" s="281"/>
      <c r="N72" s="281"/>
      <c r="O72" s="281"/>
      <c r="P72" s="281"/>
      <c r="Q72" s="281"/>
      <c r="R72" s="281"/>
      <c r="S72" s="99" t="str">
        <f t="shared" si="8"/>
        <v>-</v>
      </c>
      <c r="T72" s="281"/>
      <c r="U72" s="281"/>
      <c r="V72" s="282">
        <f>SUM(S72:U72)</f>
        <v>0</v>
      </c>
      <c r="W72" s="283"/>
      <c r="X72" s="228" t="str">
        <f t="shared" si="9"/>
        <v/>
      </c>
      <c r="Y72" s="277"/>
      <c r="Z72" s="278"/>
      <c r="AA72" s="278"/>
      <c r="AB72" s="279"/>
    </row>
    <row r="73" spans="2:28" s="201" customFormat="1" ht="20.25" customHeight="1" x14ac:dyDescent="0.25">
      <c r="B73" s="99">
        <v>168</v>
      </c>
      <c r="C73" s="199"/>
      <c r="D73" s="280"/>
      <c r="E73" s="280"/>
      <c r="F73" s="280"/>
      <c r="G73" s="281"/>
      <c r="H73" s="281"/>
      <c r="I73" s="281"/>
      <c r="J73" s="281"/>
      <c r="K73" s="281"/>
      <c r="L73" s="281"/>
      <c r="M73" s="281"/>
      <c r="N73" s="281"/>
      <c r="O73" s="281"/>
      <c r="P73" s="281"/>
      <c r="Q73" s="281"/>
      <c r="R73" s="281"/>
      <c r="S73" s="99" t="str">
        <f t="shared" si="8"/>
        <v>-</v>
      </c>
      <c r="T73" s="281"/>
      <c r="U73" s="281"/>
      <c r="V73" s="282">
        <f t="shared" ref="V73:V82" si="10">SUM(S73:U73)</f>
        <v>0</v>
      </c>
      <c r="W73" s="283"/>
      <c r="X73" s="228" t="str">
        <f t="shared" si="9"/>
        <v/>
      </c>
      <c r="Y73" s="277"/>
      <c r="Z73" s="278"/>
      <c r="AA73" s="278"/>
      <c r="AB73" s="279"/>
    </row>
    <row r="74" spans="2:28" s="201" customFormat="1" ht="20.25" customHeight="1" x14ac:dyDescent="0.25">
      <c r="B74" s="226">
        <v>169</v>
      </c>
      <c r="C74" s="199"/>
      <c r="D74" s="280"/>
      <c r="E74" s="280"/>
      <c r="F74" s="280"/>
      <c r="G74" s="281"/>
      <c r="H74" s="281"/>
      <c r="I74" s="281"/>
      <c r="J74" s="281"/>
      <c r="K74" s="281"/>
      <c r="L74" s="281"/>
      <c r="M74" s="281"/>
      <c r="N74" s="281"/>
      <c r="O74" s="281"/>
      <c r="P74" s="281"/>
      <c r="Q74" s="281"/>
      <c r="R74" s="281"/>
      <c r="S74" s="99" t="str">
        <f t="shared" si="8"/>
        <v>-</v>
      </c>
      <c r="T74" s="281"/>
      <c r="U74" s="281"/>
      <c r="V74" s="282">
        <f t="shared" si="10"/>
        <v>0</v>
      </c>
      <c r="W74" s="283"/>
      <c r="X74" s="228" t="str">
        <f t="shared" si="9"/>
        <v/>
      </c>
      <c r="Y74" s="277"/>
      <c r="Z74" s="278"/>
      <c r="AA74" s="278"/>
      <c r="AB74" s="279"/>
    </row>
    <row r="75" spans="2:28" s="201" customFormat="1" ht="20.25" customHeight="1" x14ac:dyDescent="0.25">
      <c r="B75" s="99">
        <v>170</v>
      </c>
      <c r="C75" s="199"/>
      <c r="D75" s="280"/>
      <c r="E75" s="280"/>
      <c r="F75" s="280"/>
      <c r="G75" s="281"/>
      <c r="H75" s="281"/>
      <c r="I75" s="281"/>
      <c r="J75" s="281"/>
      <c r="K75" s="281"/>
      <c r="L75" s="281"/>
      <c r="M75" s="281"/>
      <c r="N75" s="281"/>
      <c r="O75" s="281"/>
      <c r="P75" s="281"/>
      <c r="Q75" s="281"/>
      <c r="R75" s="281"/>
      <c r="S75" s="99" t="str">
        <f t="shared" si="8"/>
        <v>-</v>
      </c>
      <c r="T75" s="281"/>
      <c r="U75" s="281"/>
      <c r="V75" s="282">
        <f t="shared" si="10"/>
        <v>0</v>
      </c>
      <c r="W75" s="283"/>
      <c r="X75" s="228" t="str">
        <f t="shared" si="9"/>
        <v/>
      </c>
      <c r="Y75" s="277"/>
      <c r="Z75" s="278"/>
      <c r="AA75" s="278"/>
      <c r="AB75" s="279"/>
    </row>
    <row r="76" spans="2:28" s="201" customFormat="1" ht="20.25" customHeight="1" x14ac:dyDescent="0.25">
      <c r="B76" s="226">
        <v>171</v>
      </c>
      <c r="C76" s="199"/>
      <c r="D76" s="280"/>
      <c r="E76" s="280"/>
      <c r="F76" s="280"/>
      <c r="G76" s="281"/>
      <c r="H76" s="281"/>
      <c r="I76" s="281"/>
      <c r="J76" s="281"/>
      <c r="K76" s="281"/>
      <c r="L76" s="281"/>
      <c r="M76" s="281"/>
      <c r="N76" s="281"/>
      <c r="O76" s="281"/>
      <c r="P76" s="281"/>
      <c r="Q76" s="281"/>
      <c r="R76" s="281"/>
      <c r="S76" s="99" t="str">
        <f t="shared" si="8"/>
        <v>-</v>
      </c>
      <c r="T76" s="281"/>
      <c r="U76" s="281"/>
      <c r="V76" s="282">
        <f t="shared" si="10"/>
        <v>0</v>
      </c>
      <c r="W76" s="283"/>
      <c r="X76" s="228" t="str">
        <f t="shared" si="9"/>
        <v/>
      </c>
      <c r="Y76" s="277"/>
      <c r="Z76" s="278"/>
      <c r="AA76" s="278"/>
      <c r="AB76" s="279"/>
    </row>
    <row r="77" spans="2:28" s="201" customFormat="1" ht="20.25" customHeight="1" x14ac:dyDescent="0.25">
      <c r="B77" s="99">
        <v>172</v>
      </c>
      <c r="C77" s="199"/>
      <c r="D77" s="280"/>
      <c r="E77" s="280"/>
      <c r="F77" s="280"/>
      <c r="G77" s="281"/>
      <c r="H77" s="281"/>
      <c r="I77" s="281"/>
      <c r="J77" s="281"/>
      <c r="K77" s="281"/>
      <c r="L77" s="281"/>
      <c r="M77" s="281"/>
      <c r="N77" s="281"/>
      <c r="O77" s="281"/>
      <c r="P77" s="281"/>
      <c r="Q77" s="281"/>
      <c r="R77" s="281"/>
      <c r="S77" s="99" t="str">
        <f t="shared" si="8"/>
        <v>-</v>
      </c>
      <c r="T77" s="281"/>
      <c r="U77" s="281"/>
      <c r="V77" s="282">
        <f t="shared" si="10"/>
        <v>0</v>
      </c>
      <c r="W77" s="283"/>
      <c r="X77" s="228" t="str">
        <f t="shared" si="9"/>
        <v/>
      </c>
      <c r="Y77" s="277"/>
      <c r="Z77" s="278"/>
      <c r="AA77" s="278"/>
      <c r="AB77" s="279"/>
    </row>
    <row r="78" spans="2:28" s="201" customFormat="1" ht="20.25" customHeight="1" x14ac:dyDescent="0.25">
      <c r="B78" s="226">
        <v>173</v>
      </c>
      <c r="C78" s="199"/>
      <c r="D78" s="280"/>
      <c r="E78" s="280"/>
      <c r="F78" s="280"/>
      <c r="G78" s="281"/>
      <c r="H78" s="281"/>
      <c r="I78" s="281"/>
      <c r="J78" s="281"/>
      <c r="K78" s="281"/>
      <c r="L78" s="281"/>
      <c r="M78" s="281"/>
      <c r="N78" s="281"/>
      <c r="O78" s="281"/>
      <c r="P78" s="281"/>
      <c r="Q78" s="281"/>
      <c r="R78" s="281"/>
      <c r="S78" s="99" t="str">
        <f t="shared" si="8"/>
        <v>-</v>
      </c>
      <c r="T78" s="281"/>
      <c r="U78" s="281"/>
      <c r="V78" s="282">
        <f t="shared" si="10"/>
        <v>0</v>
      </c>
      <c r="W78" s="283"/>
      <c r="X78" s="228" t="str">
        <f t="shared" si="9"/>
        <v/>
      </c>
      <c r="Y78" s="277"/>
      <c r="Z78" s="278"/>
      <c r="AA78" s="278"/>
      <c r="AB78" s="279"/>
    </row>
    <row r="79" spans="2:28" s="201" customFormat="1" ht="20.25" customHeight="1" x14ac:dyDescent="0.25">
      <c r="B79" s="99">
        <v>174</v>
      </c>
      <c r="C79" s="199"/>
      <c r="D79" s="280"/>
      <c r="E79" s="280"/>
      <c r="F79" s="280"/>
      <c r="G79" s="281"/>
      <c r="H79" s="281"/>
      <c r="I79" s="281"/>
      <c r="J79" s="281"/>
      <c r="K79" s="281"/>
      <c r="L79" s="281"/>
      <c r="M79" s="281"/>
      <c r="N79" s="281"/>
      <c r="O79" s="281"/>
      <c r="P79" s="281"/>
      <c r="Q79" s="281"/>
      <c r="R79" s="281"/>
      <c r="S79" s="99" t="str">
        <f t="shared" si="8"/>
        <v>-</v>
      </c>
      <c r="T79" s="281"/>
      <c r="U79" s="281"/>
      <c r="V79" s="282">
        <f t="shared" si="10"/>
        <v>0</v>
      </c>
      <c r="W79" s="283"/>
      <c r="X79" s="228" t="str">
        <f t="shared" si="9"/>
        <v/>
      </c>
      <c r="Y79" s="277"/>
      <c r="Z79" s="278"/>
      <c r="AA79" s="278"/>
      <c r="AB79" s="279"/>
    </row>
    <row r="80" spans="2:28" s="201" customFormat="1" ht="20.25" customHeight="1" x14ac:dyDescent="0.25">
      <c r="B80" s="226">
        <v>175</v>
      </c>
      <c r="C80" s="199"/>
      <c r="D80" s="280"/>
      <c r="E80" s="280"/>
      <c r="F80" s="280"/>
      <c r="G80" s="281"/>
      <c r="H80" s="281"/>
      <c r="I80" s="281"/>
      <c r="J80" s="281"/>
      <c r="K80" s="281"/>
      <c r="L80" s="281"/>
      <c r="M80" s="281"/>
      <c r="N80" s="281"/>
      <c r="O80" s="281"/>
      <c r="P80" s="281"/>
      <c r="Q80" s="281"/>
      <c r="R80" s="281"/>
      <c r="S80" s="99" t="str">
        <f t="shared" si="8"/>
        <v>-</v>
      </c>
      <c r="T80" s="281"/>
      <c r="U80" s="281"/>
      <c r="V80" s="282">
        <f t="shared" si="10"/>
        <v>0</v>
      </c>
      <c r="W80" s="283"/>
      <c r="X80" s="228" t="str">
        <f t="shared" si="9"/>
        <v/>
      </c>
      <c r="Y80" s="277"/>
      <c r="Z80" s="278"/>
      <c r="AA80" s="278"/>
      <c r="AB80" s="279"/>
    </row>
    <row r="81" spans="2:28" s="201" customFormat="1" ht="20.25" customHeight="1" x14ac:dyDescent="0.25">
      <c r="B81" s="99">
        <v>176</v>
      </c>
      <c r="C81" s="199"/>
      <c r="D81" s="280"/>
      <c r="E81" s="280"/>
      <c r="F81" s="280"/>
      <c r="G81" s="281"/>
      <c r="H81" s="281"/>
      <c r="I81" s="281"/>
      <c r="J81" s="281"/>
      <c r="K81" s="281"/>
      <c r="L81" s="281"/>
      <c r="M81" s="281"/>
      <c r="N81" s="281"/>
      <c r="O81" s="281"/>
      <c r="P81" s="281"/>
      <c r="Q81" s="281"/>
      <c r="R81" s="281"/>
      <c r="S81" s="99" t="str">
        <f t="shared" si="8"/>
        <v>-</v>
      </c>
      <c r="T81" s="281"/>
      <c r="U81" s="281"/>
      <c r="V81" s="282">
        <f t="shared" si="10"/>
        <v>0</v>
      </c>
      <c r="W81" s="283"/>
      <c r="X81" s="228" t="str">
        <f t="shared" si="9"/>
        <v/>
      </c>
      <c r="Y81" s="277"/>
      <c r="Z81" s="278"/>
      <c r="AA81" s="278"/>
      <c r="AB81" s="279"/>
    </row>
    <row r="82" spans="2:28" s="201" customFormat="1" ht="20.25" customHeight="1" x14ac:dyDescent="0.25">
      <c r="B82" s="226">
        <v>177</v>
      </c>
      <c r="C82" s="199"/>
      <c r="D82" s="280"/>
      <c r="E82" s="280"/>
      <c r="F82" s="280"/>
      <c r="G82" s="281"/>
      <c r="H82" s="281"/>
      <c r="I82" s="281"/>
      <c r="J82" s="281"/>
      <c r="K82" s="281"/>
      <c r="L82" s="281"/>
      <c r="M82" s="281"/>
      <c r="N82" s="281"/>
      <c r="O82" s="281"/>
      <c r="P82" s="281"/>
      <c r="Q82" s="281"/>
      <c r="R82" s="281"/>
      <c r="S82" s="99" t="str">
        <f t="shared" si="8"/>
        <v>-</v>
      </c>
      <c r="T82" s="281"/>
      <c r="U82" s="281"/>
      <c r="V82" s="282">
        <f t="shared" si="10"/>
        <v>0</v>
      </c>
      <c r="W82" s="283"/>
      <c r="X82" s="228" t="str">
        <f t="shared" si="9"/>
        <v/>
      </c>
      <c r="Y82" s="277"/>
      <c r="Z82" s="278"/>
      <c r="AA82" s="278"/>
      <c r="AB82" s="279"/>
    </row>
    <row r="83" spans="2:28" s="201" customFormat="1" ht="20.25" customHeight="1" x14ac:dyDescent="0.25">
      <c r="B83" s="99">
        <v>178</v>
      </c>
      <c r="C83" s="199"/>
      <c r="D83" s="280"/>
      <c r="E83" s="280"/>
      <c r="F83" s="280"/>
      <c r="G83" s="281"/>
      <c r="H83" s="281"/>
      <c r="I83" s="281"/>
      <c r="J83" s="281"/>
      <c r="K83" s="281"/>
      <c r="L83" s="281"/>
      <c r="M83" s="281"/>
      <c r="N83" s="281"/>
      <c r="O83" s="281"/>
      <c r="P83" s="281"/>
      <c r="Q83" s="281"/>
      <c r="R83" s="281"/>
      <c r="S83" s="99" t="str">
        <f t="shared" si="8"/>
        <v>-</v>
      </c>
      <c r="T83" s="281"/>
      <c r="U83" s="281"/>
      <c r="V83" s="282">
        <f>SUM(S83:U83)</f>
        <v>0</v>
      </c>
      <c r="W83" s="283"/>
      <c r="X83" s="228" t="str">
        <f t="shared" si="9"/>
        <v/>
      </c>
      <c r="Y83" s="277"/>
      <c r="Z83" s="278"/>
      <c r="AA83" s="278"/>
      <c r="AB83" s="279"/>
    </row>
    <row r="84" spans="2:28" s="201" customFormat="1" ht="20.25" customHeight="1" x14ac:dyDescent="0.25">
      <c r="B84" s="226">
        <v>179</v>
      </c>
      <c r="C84" s="199"/>
      <c r="D84" s="280"/>
      <c r="E84" s="280"/>
      <c r="F84" s="280"/>
      <c r="G84" s="281"/>
      <c r="H84" s="281"/>
      <c r="I84" s="281"/>
      <c r="J84" s="281"/>
      <c r="K84" s="281"/>
      <c r="L84" s="281"/>
      <c r="M84" s="281"/>
      <c r="N84" s="281"/>
      <c r="O84" s="281"/>
      <c r="P84" s="281"/>
      <c r="Q84" s="281"/>
      <c r="R84" s="281"/>
      <c r="S84" s="99" t="str">
        <f t="shared" si="8"/>
        <v>-</v>
      </c>
      <c r="T84" s="281"/>
      <c r="U84" s="281"/>
      <c r="V84" s="282">
        <f t="shared" ref="V84:V93" si="11">SUM(S84:U84)</f>
        <v>0</v>
      </c>
      <c r="W84" s="283"/>
      <c r="X84" s="228" t="str">
        <f t="shared" si="9"/>
        <v/>
      </c>
      <c r="Y84" s="277"/>
      <c r="Z84" s="278"/>
      <c r="AA84" s="278"/>
      <c r="AB84" s="279"/>
    </row>
    <row r="85" spans="2:28" s="201" customFormat="1" ht="20.25" customHeight="1" x14ac:dyDescent="0.25">
      <c r="B85" s="99">
        <v>180</v>
      </c>
      <c r="C85" s="199"/>
      <c r="D85" s="280"/>
      <c r="E85" s="280"/>
      <c r="F85" s="280"/>
      <c r="G85" s="281"/>
      <c r="H85" s="281"/>
      <c r="I85" s="281"/>
      <c r="J85" s="281"/>
      <c r="K85" s="281"/>
      <c r="L85" s="281"/>
      <c r="M85" s="281"/>
      <c r="N85" s="281"/>
      <c r="O85" s="281"/>
      <c r="P85" s="281"/>
      <c r="Q85" s="281"/>
      <c r="R85" s="281"/>
      <c r="S85" s="99" t="str">
        <f t="shared" si="8"/>
        <v>-</v>
      </c>
      <c r="T85" s="281"/>
      <c r="U85" s="281"/>
      <c r="V85" s="282">
        <f t="shared" si="11"/>
        <v>0</v>
      </c>
      <c r="W85" s="283"/>
      <c r="X85" s="228" t="str">
        <f t="shared" si="9"/>
        <v/>
      </c>
      <c r="Y85" s="277"/>
      <c r="Z85" s="278"/>
      <c r="AA85" s="278"/>
      <c r="AB85" s="279"/>
    </row>
    <row r="86" spans="2:28" s="201" customFormat="1" ht="20.25" customHeight="1" x14ac:dyDescent="0.25">
      <c r="B86" s="226">
        <v>181</v>
      </c>
      <c r="C86" s="199"/>
      <c r="D86" s="280"/>
      <c r="E86" s="280"/>
      <c r="F86" s="280"/>
      <c r="G86" s="281"/>
      <c r="H86" s="281"/>
      <c r="I86" s="281"/>
      <c r="J86" s="281"/>
      <c r="K86" s="281"/>
      <c r="L86" s="281"/>
      <c r="M86" s="281"/>
      <c r="N86" s="281"/>
      <c r="O86" s="281"/>
      <c r="P86" s="281"/>
      <c r="Q86" s="281"/>
      <c r="R86" s="281"/>
      <c r="S86" s="99" t="str">
        <f t="shared" si="8"/>
        <v>-</v>
      </c>
      <c r="T86" s="281"/>
      <c r="U86" s="281"/>
      <c r="V86" s="282">
        <f t="shared" si="11"/>
        <v>0</v>
      </c>
      <c r="W86" s="283"/>
      <c r="X86" s="228" t="str">
        <f t="shared" si="9"/>
        <v/>
      </c>
      <c r="Y86" s="277"/>
      <c r="Z86" s="278"/>
      <c r="AA86" s="278"/>
      <c r="AB86" s="279"/>
    </row>
    <row r="87" spans="2:28" s="201" customFormat="1" ht="20.25" customHeight="1" x14ac:dyDescent="0.25">
      <c r="B87" s="99">
        <v>182</v>
      </c>
      <c r="C87" s="199"/>
      <c r="D87" s="280"/>
      <c r="E87" s="280"/>
      <c r="F87" s="280"/>
      <c r="G87" s="281"/>
      <c r="H87" s="281"/>
      <c r="I87" s="281"/>
      <c r="J87" s="281"/>
      <c r="K87" s="281"/>
      <c r="L87" s="281"/>
      <c r="M87" s="281"/>
      <c r="N87" s="281"/>
      <c r="O87" s="281"/>
      <c r="P87" s="281"/>
      <c r="Q87" s="281"/>
      <c r="R87" s="281"/>
      <c r="S87" s="99" t="str">
        <f t="shared" si="8"/>
        <v>-</v>
      </c>
      <c r="T87" s="281"/>
      <c r="U87" s="281"/>
      <c r="V87" s="282">
        <f t="shared" si="11"/>
        <v>0</v>
      </c>
      <c r="W87" s="283"/>
      <c r="X87" s="228" t="str">
        <f t="shared" si="9"/>
        <v/>
      </c>
      <c r="Y87" s="277"/>
      <c r="Z87" s="278"/>
      <c r="AA87" s="278"/>
      <c r="AB87" s="279"/>
    </row>
    <row r="88" spans="2:28" s="201" customFormat="1" ht="20.25" customHeight="1" x14ac:dyDescent="0.25">
      <c r="B88" s="226">
        <v>183</v>
      </c>
      <c r="C88" s="199"/>
      <c r="D88" s="280"/>
      <c r="E88" s="280"/>
      <c r="F88" s="280"/>
      <c r="G88" s="281"/>
      <c r="H88" s="281"/>
      <c r="I88" s="281"/>
      <c r="J88" s="281"/>
      <c r="K88" s="281"/>
      <c r="L88" s="281"/>
      <c r="M88" s="281"/>
      <c r="N88" s="281"/>
      <c r="O88" s="281"/>
      <c r="P88" s="281"/>
      <c r="Q88" s="281"/>
      <c r="R88" s="281"/>
      <c r="S88" s="99" t="str">
        <f t="shared" si="8"/>
        <v>-</v>
      </c>
      <c r="T88" s="281"/>
      <c r="U88" s="281"/>
      <c r="V88" s="282">
        <f t="shared" si="11"/>
        <v>0</v>
      </c>
      <c r="W88" s="283"/>
      <c r="X88" s="228" t="str">
        <f t="shared" si="9"/>
        <v/>
      </c>
      <c r="Y88" s="277"/>
      <c r="Z88" s="278"/>
      <c r="AA88" s="278"/>
      <c r="AB88" s="279"/>
    </row>
    <row r="89" spans="2:28" s="201" customFormat="1" ht="20.25" customHeight="1" x14ac:dyDescent="0.25">
      <c r="B89" s="99">
        <v>184</v>
      </c>
      <c r="C89" s="199"/>
      <c r="D89" s="280"/>
      <c r="E89" s="280"/>
      <c r="F89" s="280"/>
      <c r="G89" s="281"/>
      <c r="H89" s="281"/>
      <c r="I89" s="281"/>
      <c r="J89" s="281"/>
      <c r="K89" s="281"/>
      <c r="L89" s="281"/>
      <c r="M89" s="281"/>
      <c r="N89" s="281"/>
      <c r="O89" s="281"/>
      <c r="P89" s="281"/>
      <c r="Q89" s="281"/>
      <c r="R89" s="281"/>
      <c r="S89" s="99" t="str">
        <f t="shared" si="8"/>
        <v>-</v>
      </c>
      <c r="T89" s="281"/>
      <c r="U89" s="281"/>
      <c r="V89" s="282">
        <f t="shared" si="11"/>
        <v>0</v>
      </c>
      <c r="W89" s="283"/>
      <c r="X89" s="228" t="str">
        <f t="shared" si="9"/>
        <v/>
      </c>
      <c r="Y89" s="277"/>
      <c r="Z89" s="278"/>
      <c r="AA89" s="278"/>
      <c r="AB89" s="279"/>
    </row>
    <row r="90" spans="2:28" s="201" customFormat="1" ht="20.25" customHeight="1" x14ac:dyDescent="0.25">
      <c r="B90" s="226">
        <v>185</v>
      </c>
      <c r="C90" s="199"/>
      <c r="D90" s="280"/>
      <c r="E90" s="280"/>
      <c r="F90" s="280"/>
      <c r="G90" s="281"/>
      <c r="H90" s="281"/>
      <c r="I90" s="281"/>
      <c r="J90" s="281"/>
      <c r="K90" s="281"/>
      <c r="L90" s="281"/>
      <c r="M90" s="281"/>
      <c r="N90" s="281"/>
      <c r="O90" s="281"/>
      <c r="P90" s="281"/>
      <c r="Q90" s="281"/>
      <c r="R90" s="281"/>
      <c r="S90" s="99" t="str">
        <f t="shared" si="8"/>
        <v>-</v>
      </c>
      <c r="T90" s="281"/>
      <c r="U90" s="281"/>
      <c r="V90" s="282">
        <f t="shared" si="11"/>
        <v>0</v>
      </c>
      <c r="W90" s="283"/>
      <c r="X90" s="228" t="str">
        <f t="shared" si="9"/>
        <v/>
      </c>
      <c r="Y90" s="277"/>
      <c r="Z90" s="278"/>
      <c r="AA90" s="278"/>
      <c r="AB90" s="279"/>
    </row>
    <row r="91" spans="2:28" s="201" customFormat="1" ht="20.25" customHeight="1" x14ac:dyDescent="0.25">
      <c r="B91" s="99">
        <v>186</v>
      </c>
      <c r="C91" s="199"/>
      <c r="D91" s="280"/>
      <c r="E91" s="280"/>
      <c r="F91" s="280"/>
      <c r="G91" s="281"/>
      <c r="H91" s="281"/>
      <c r="I91" s="281"/>
      <c r="J91" s="281"/>
      <c r="K91" s="281"/>
      <c r="L91" s="281"/>
      <c r="M91" s="281"/>
      <c r="N91" s="281"/>
      <c r="O91" s="281"/>
      <c r="P91" s="281"/>
      <c r="Q91" s="281"/>
      <c r="R91" s="281"/>
      <c r="S91" s="99" t="str">
        <f t="shared" si="8"/>
        <v>-</v>
      </c>
      <c r="T91" s="281"/>
      <c r="U91" s="281"/>
      <c r="V91" s="282">
        <f t="shared" si="11"/>
        <v>0</v>
      </c>
      <c r="W91" s="283"/>
      <c r="X91" s="228" t="str">
        <f t="shared" si="9"/>
        <v/>
      </c>
      <c r="Y91" s="277"/>
      <c r="Z91" s="278"/>
      <c r="AA91" s="278"/>
      <c r="AB91" s="279"/>
    </row>
    <row r="92" spans="2:28" s="201" customFormat="1" ht="20.25" customHeight="1" x14ac:dyDescent="0.25">
      <c r="B92" s="226">
        <v>187</v>
      </c>
      <c r="C92" s="199"/>
      <c r="D92" s="280"/>
      <c r="E92" s="280"/>
      <c r="F92" s="280"/>
      <c r="G92" s="281"/>
      <c r="H92" s="281"/>
      <c r="I92" s="281"/>
      <c r="J92" s="281"/>
      <c r="K92" s="281"/>
      <c r="L92" s="281"/>
      <c r="M92" s="281"/>
      <c r="N92" s="281"/>
      <c r="O92" s="281"/>
      <c r="P92" s="281"/>
      <c r="Q92" s="281"/>
      <c r="R92" s="281"/>
      <c r="S92" s="99" t="str">
        <f t="shared" si="8"/>
        <v>-</v>
      </c>
      <c r="T92" s="281"/>
      <c r="U92" s="281"/>
      <c r="V92" s="282">
        <f t="shared" si="11"/>
        <v>0</v>
      </c>
      <c r="W92" s="283"/>
      <c r="X92" s="228" t="str">
        <f t="shared" si="9"/>
        <v/>
      </c>
      <c r="Y92" s="277"/>
      <c r="Z92" s="278"/>
      <c r="AA92" s="278"/>
      <c r="AB92" s="279"/>
    </row>
    <row r="93" spans="2:28" s="201" customFormat="1" ht="20.25" customHeight="1" x14ac:dyDescent="0.25">
      <c r="B93" s="99">
        <v>188</v>
      </c>
      <c r="C93" s="199"/>
      <c r="D93" s="280"/>
      <c r="E93" s="280"/>
      <c r="F93" s="280"/>
      <c r="G93" s="281"/>
      <c r="H93" s="281"/>
      <c r="I93" s="281"/>
      <c r="J93" s="281"/>
      <c r="K93" s="281"/>
      <c r="L93" s="281"/>
      <c r="M93" s="281"/>
      <c r="N93" s="281"/>
      <c r="O93" s="281"/>
      <c r="P93" s="281"/>
      <c r="Q93" s="281"/>
      <c r="R93" s="281"/>
      <c r="S93" s="99" t="str">
        <f t="shared" si="8"/>
        <v>-</v>
      </c>
      <c r="T93" s="281"/>
      <c r="U93" s="281"/>
      <c r="V93" s="282">
        <f t="shared" si="11"/>
        <v>0</v>
      </c>
      <c r="W93" s="283"/>
      <c r="X93" s="228" t="str">
        <f t="shared" si="9"/>
        <v/>
      </c>
      <c r="Y93" s="277"/>
      <c r="Z93" s="278"/>
      <c r="AA93" s="278"/>
      <c r="AB93" s="279"/>
    </row>
    <row r="94" spans="2:28" s="201" customFormat="1" ht="20.25" customHeight="1" x14ac:dyDescent="0.25">
      <c r="B94" s="226">
        <v>189</v>
      </c>
      <c r="C94" s="199"/>
      <c r="D94" s="280"/>
      <c r="E94" s="280"/>
      <c r="F94" s="280"/>
      <c r="G94" s="281"/>
      <c r="H94" s="281"/>
      <c r="I94" s="281"/>
      <c r="J94" s="281"/>
      <c r="K94" s="281"/>
      <c r="L94" s="281"/>
      <c r="M94" s="281"/>
      <c r="N94" s="281"/>
      <c r="O94" s="281"/>
      <c r="P94" s="281"/>
      <c r="Q94" s="281"/>
      <c r="R94" s="281"/>
      <c r="S94" s="99" t="str">
        <f t="shared" si="8"/>
        <v>-</v>
      </c>
      <c r="T94" s="281"/>
      <c r="U94" s="281"/>
      <c r="V94" s="282">
        <f>SUM(S94:U94)</f>
        <v>0</v>
      </c>
      <c r="W94" s="283"/>
      <c r="X94" s="228" t="str">
        <f t="shared" si="9"/>
        <v/>
      </c>
      <c r="Y94" s="277"/>
      <c r="Z94" s="278"/>
      <c r="AA94" s="278"/>
      <c r="AB94" s="279"/>
    </row>
    <row r="95" spans="2:28" s="201" customFormat="1" ht="20.25" customHeight="1" x14ac:dyDescent="0.25">
      <c r="B95" s="99">
        <v>190</v>
      </c>
      <c r="C95" s="199"/>
      <c r="D95" s="280"/>
      <c r="E95" s="280"/>
      <c r="F95" s="280"/>
      <c r="G95" s="281"/>
      <c r="H95" s="281"/>
      <c r="I95" s="281"/>
      <c r="J95" s="281"/>
      <c r="K95" s="281"/>
      <c r="L95" s="281"/>
      <c r="M95" s="281"/>
      <c r="N95" s="281"/>
      <c r="O95" s="281"/>
      <c r="P95" s="281"/>
      <c r="Q95" s="281"/>
      <c r="R95" s="281"/>
      <c r="S95" s="99" t="str">
        <f t="shared" si="8"/>
        <v>-</v>
      </c>
      <c r="T95" s="281"/>
      <c r="U95" s="281"/>
      <c r="V95" s="282">
        <f t="shared" ref="V95:V104" si="12">SUM(S95:U95)</f>
        <v>0</v>
      </c>
      <c r="W95" s="283"/>
      <c r="X95" s="228" t="str">
        <f t="shared" si="9"/>
        <v/>
      </c>
      <c r="Y95" s="277"/>
      <c r="Z95" s="278"/>
      <c r="AA95" s="278"/>
      <c r="AB95" s="279"/>
    </row>
    <row r="96" spans="2:28" s="201" customFormat="1" ht="20.25" customHeight="1" x14ac:dyDescent="0.25">
      <c r="B96" s="226">
        <v>191</v>
      </c>
      <c r="C96" s="199"/>
      <c r="D96" s="280"/>
      <c r="E96" s="280"/>
      <c r="F96" s="280"/>
      <c r="G96" s="281"/>
      <c r="H96" s="281"/>
      <c r="I96" s="281"/>
      <c r="J96" s="281"/>
      <c r="K96" s="281"/>
      <c r="L96" s="281"/>
      <c r="M96" s="281"/>
      <c r="N96" s="281"/>
      <c r="O96" s="281"/>
      <c r="P96" s="281"/>
      <c r="Q96" s="281"/>
      <c r="R96" s="281"/>
      <c r="S96" s="99" t="str">
        <f t="shared" si="8"/>
        <v>-</v>
      </c>
      <c r="T96" s="281"/>
      <c r="U96" s="281"/>
      <c r="V96" s="282">
        <f t="shared" si="12"/>
        <v>0</v>
      </c>
      <c r="W96" s="283"/>
      <c r="X96" s="228" t="str">
        <f t="shared" si="9"/>
        <v/>
      </c>
      <c r="Y96" s="277"/>
      <c r="Z96" s="278"/>
      <c r="AA96" s="278"/>
      <c r="AB96" s="279"/>
    </row>
    <row r="97" spans="2:28" s="201" customFormat="1" ht="20.25" customHeight="1" x14ac:dyDescent="0.25">
      <c r="B97" s="99">
        <v>192</v>
      </c>
      <c r="C97" s="199"/>
      <c r="D97" s="280"/>
      <c r="E97" s="280"/>
      <c r="F97" s="280"/>
      <c r="G97" s="281"/>
      <c r="H97" s="281"/>
      <c r="I97" s="281"/>
      <c r="J97" s="281"/>
      <c r="K97" s="281"/>
      <c r="L97" s="281"/>
      <c r="M97" s="281"/>
      <c r="N97" s="281"/>
      <c r="O97" s="281"/>
      <c r="P97" s="281"/>
      <c r="Q97" s="281"/>
      <c r="R97" s="281"/>
      <c r="S97" s="99" t="str">
        <f t="shared" si="8"/>
        <v>-</v>
      </c>
      <c r="T97" s="281"/>
      <c r="U97" s="281"/>
      <c r="V97" s="282">
        <f t="shared" si="12"/>
        <v>0</v>
      </c>
      <c r="W97" s="283"/>
      <c r="X97" s="228" t="str">
        <f t="shared" si="9"/>
        <v/>
      </c>
      <c r="Y97" s="277"/>
      <c r="Z97" s="278"/>
      <c r="AA97" s="278"/>
      <c r="AB97" s="279"/>
    </row>
    <row r="98" spans="2:28" s="201" customFormat="1" ht="20.25" customHeight="1" x14ac:dyDescent="0.25">
      <c r="B98" s="226">
        <v>193</v>
      </c>
      <c r="C98" s="199"/>
      <c r="D98" s="280"/>
      <c r="E98" s="280"/>
      <c r="F98" s="280"/>
      <c r="G98" s="281"/>
      <c r="H98" s="281"/>
      <c r="I98" s="281"/>
      <c r="J98" s="281"/>
      <c r="K98" s="281"/>
      <c r="L98" s="281"/>
      <c r="M98" s="281"/>
      <c r="N98" s="281"/>
      <c r="O98" s="281"/>
      <c r="P98" s="281"/>
      <c r="Q98" s="281"/>
      <c r="R98" s="281"/>
      <c r="S98" s="99" t="str">
        <f t="shared" si="8"/>
        <v>-</v>
      </c>
      <c r="T98" s="281"/>
      <c r="U98" s="281"/>
      <c r="V98" s="282">
        <f t="shared" si="12"/>
        <v>0</v>
      </c>
      <c r="W98" s="283"/>
      <c r="X98" s="228" t="str">
        <f t="shared" si="9"/>
        <v/>
      </c>
      <c r="Y98" s="277"/>
      <c r="Z98" s="278"/>
      <c r="AA98" s="278"/>
      <c r="AB98" s="279"/>
    </row>
    <row r="99" spans="2:28" s="201" customFormat="1" ht="20.25" customHeight="1" x14ac:dyDescent="0.25">
      <c r="B99" s="99">
        <v>194</v>
      </c>
      <c r="C99" s="199"/>
      <c r="D99" s="280"/>
      <c r="E99" s="280"/>
      <c r="F99" s="280"/>
      <c r="G99" s="281"/>
      <c r="H99" s="281"/>
      <c r="I99" s="281"/>
      <c r="J99" s="281"/>
      <c r="K99" s="281"/>
      <c r="L99" s="281"/>
      <c r="M99" s="281"/>
      <c r="N99" s="281"/>
      <c r="O99" s="281"/>
      <c r="P99" s="281"/>
      <c r="Q99" s="281"/>
      <c r="R99" s="281"/>
      <c r="S99" s="99" t="str">
        <f t="shared" si="8"/>
        <v>-</v>
      </c>
      <c r="T99" s="281"/>
      <c r="U99" s="281"/>
      <c r="V99" s="282">
        <f t="shared" si="12"/>
        <v>0</v>
      </c>
      <c r="W99" s="283"/>
      <c r="X99" s="228" t="str">
        <f t="shared" si="9"/>
        <v/>
      </c>
      <c r="Y99" s="277"/>
      <c r="Z99" s="278"/>
      <c r="AA99" s="278"/>
      <c r="AB99" s="279"/>
    </row>
    <row r="100" spans="2:28" s="201" customFormat="1" ht="20.25" customHeight="1" x14ac:dyDescent="0.25">
      <c r="B100" s="226">
        <v>195</v>
      </c>
      <c r="C100" s="199"/>
      <c r="D100" s="280"/>
      <c r="E100" s="280"/>
      <c r="F100" s="280"/>
      <c r="G100" s="281"/>
      <c r="H100" s="281"/>
      <c r="I100" s="281"/>
      <c r="J100" s="281"/>
      <c r="K100" s="281"/>
      <c r="L100" s="281"/>
      <c r="M100" s="281"/>
      <c r="N100" s="281"/>
      <c r="O100" s="281"/>
      <c r="P100" s="281"/>
      <c r="Q100" s="281"/>
      <c r="R100" s="281"/>
      <c r="S100" s="99" t="str">
        <f t="shared" si="8"/>
        <v>-</v>
      </c>
      <c r="T100" s="281"/>
      <c r="U100" s="281"/>
      <c r="V100" s="282">
        <f t="shared" si="12"/>
        <v>0</v>
      </c>
      <c r="W100" s="283"/>
      <c r="X100" s="228" t="str">
        <f t="shared" si="9"/>
        <v/>
      </c>
      <c r="Y100" s="277"/>
      <c r="Z100" s="278"/>
      <c r="AA100" s="278"/>
      <c r="AB100" s="279"/>
    </row>
    <row r="101" spans="2:28" s="201" customFormat="1" ht="20.25" customHeight="1" x14ac:dyDescent="0.25">
      <c r="B101" s="99">
        <v>196</v>
      </c>
      <c r="C101" s="199"/>
      <c r="D101" s="280"/>
      <c r="E101" s="280"/>
      <c r="F101" s="280"/>
      <c r="G101" s="281"/>
      <c r="H101" s="281"/>
      <c r="I101" s="281"/>
      <c r="J101" s="281"/>
      <c r="K101" s="281"/>
      <c r="L101" s="281"/>
      <c r="M101" s="281"/>
      <c r="N101" s="281"/>
      <c r="O101" s="281"/>
      <c r="P101" s="281"/>
      <c r="Q101" s="281"/>
      <c r="R101" s="281"/>
      <c r="S101" s="99" t="str">
        <f t="shared" si="8"/>
        <v>-</v>
      </c>
      <c r="T101" s="281"/>
      <c r="U101" s="281"/>
      <c r="V101" s="282">
        <f t="shared" si="12"/>
        <v>0</v>
      </c>
      <c r="W101" s="283"/>
      <c r="X101" s="228" t="str">
        <f t="shared" si="9"/>
        <v/>
      </c>
      <c r="Y101" s="277"/>
      <c r="Z101" s="278"/>
      <c r="AA101" s="278"/>
      <c r="AB101" s="279"/>
    </row>
    <row r="102" spans="2:28" s="201" customFormat="1" ht="20.25" customHeight="1" x14ac:dyDescent="0.25">
      <c r="B102" s="226">
        <v>197</v>
      </c>
      <c r="C102" s="199"/>
      <c r="D102" s="280"/>
      <c r="E102" s="280"/>
      <c r="F102" s="280"/>
      <c r="G102" s="281"/>
      <c r="H102" s="281"/>
      <c r="I102" s="281"/>
      <c r="J102" s="281"/>
      <c r="K102" s="281"/>
      <c r="L102" s="281"/>
      <c r="M102" s="281"/>
      <c r="N102" s="281"/>
      <c r="O102" s="281"/>
      <c r="P102" s="281"/>
      <c r="Q102" s="281"/>
      <c r="R102" s="281"/>
      <c r="S102" s="99" t="str">
        <f t="shared" si="8"/>
        <v>-</v>
      </c>
      <c r="T102" s="281"/>
      <c r="U102" s="281"/>
      <c r="V102" s="282">
        <f t="shared" si="12"/>
        <v>0</v>
      </c>
      <c r="W102" s="283"/>
      <c r="X102" s="228" t="str">
        <f t="shared" si="9"/>
        <v/>
      </c>
      <c r="Y102" s="277"/>
      <c r="Z102" s="278"/>
      <c r="AA102" s="278"/>
      <c r="AB102" s="279"/>
    </row>
    <row r="103" spans="2:28" s="201" customFormat="1" ht="20.25" customHeight="1" x14ac:dyDescent="0.25">
      <c r="B103" s="99">
        <v>198</v>
      </c>
      <c r="C103" s="199"/>
      <c r="D103" s="280"/>
      <c r="E103" s="280"/>
      <c r="F103" s="280"/>
      <c r="G103" s="281"/>
      <c r="H103" s="281"/>
      <c r="I103" s="281"/>
      <c r="J103" s="281"/>
      <c r="K103" s="281"/>
      <c r="L103" s="281"/>
      <c r="M103" s="281"/>
      <c r="N103" s="281"/>
      <c r="O103" s="281"/>
      <c r="P103" s="281"/>
      <c r="Q103" s="281"/>
      <c r="R103" s="281"/>
      <c r="S103" s="99" t="str">
        <f t="shared" si="8"/>
        <v>-</v>
      </c>
      <c r="T103" s="281"/>
      <c r="U103" s="281"/>
      <c r="V103" s="282">
        <f t="shared" si="12"/>
        <v>0</v>
      </c>
      <c r="W103" s="283"/>
      <c r="X103" s="228" t="str">
        <f t="shared" si="9"/>
        <v/>
      </c>
      <c r="Y103" s="277"/>
      <c r="Z103" s="278"/>
      <c r="AA103" s="278"/>
      <c r="AB103" s="279"/>
    </row>
    <row r="104" spans="2:28" s="201" customFormat="1" ht="20.25" customHeight="1" x14ac:dyDescent="0.25">
      <c r="B104" s="226">
        <v>199</v>
      </c>
      <c r="C104" s="199"/>
      <c r="D104" s="280"/>
      <c r="E104" s="280"/>
      <c r="F104" s="280"/>
      <c r="G104" s="281"/>
      <c r="H104" s="281"/>
      <c r="I104" s="281"/>
      <c r="J104" s="281"/>
      <c r="K104" s="281"/>
      <c r="L104" s="281"/>
      <c r="M104" s="281"/>
      <c r="N104" s="281"/>
      <c r="O104" s="281"/>
      <c r="P104" s="281"/>
      <c r="Q104" s="281"/>
      <c r="R104" s="281"/>
      <c r="S104" s="99" t="str">
        <f t="shared" si="8"/>
        <v>-</v>
      </c>
      <c r="T104" s="281"/>
      <c r="U104" s="281"/>
      <c r="V104" s="282">
        <f t="shared" si="12"/>
        <v>0</v>
      </c>
      <c r="W104" s="283"/>
      <c r="X104" s="228" t="str">
        <f t="shared" si="9"/>
        <v/>
      </c>
      <c r="Y104" s="277"/>
      <c r="Z104" s="278"/>
      <c r="AA104" s="278"/>
      <c r="AB104" s="279"/>
    </row>
    <row r="105" spans="2:28" s="201" customFormat="1" ht="20.25" customHeight="1" x14ac:dyDescent="0.25">
      <c r="B105" s="99">
        <v>200</v>
      </c>
      <c r="C105" s="199"/>
      <c r="D105" s="280"/>
      <c r="E105" s="280"/>
      <c r="F105" s="280"/>
      <c r="G105" s="281"/>
      <c r="H105" s="281"/>
      <c r="I105" s="281"/>
      <c r="J105" s="281"/>
      <c r="K105" s="281"/>
      <c r="L105" s="281"/>
      <c r="M105" s="281"/>
      <c r="N105" s="281"/>
      <c r="O105" s="281"/>
      <c r="P105" s="281"/>
      <c r="Q105" s="281"/>
      <c r="R105" s="281"/>
      <c r="S105" s="99" t="str">
        <f t="shared" si="8"/>
        <v>-</v>
      </c>
      <c r="T105" s="281"/>
      <c r="U105" s="281"/>
      <c r="V105" s="282">
        <f>SUM(S105:U105)</f>
        <v>0</v>
      </c>
      <c r="W105" s="283"/>
      <c r="X105" s="228" t="str">
        <f t="shared" si="9"/>
        <v/>
      </c>
      <c r="Y105" s="277"/>
      <c r="Z105" s="278"/>
      <c r="AA105" s="278"/>
      <c r="AB105" s="279"/>
    </row>
    <row r="106" spans="2:28" s="201" customFormat="1" ht="12.75" customHeight="1" x14ac:dyDescent="0.25">
      <c r="D106" s="200"/>
      <c r="E106" s="200"/>
      <c r="F106" s="200"/>
      <c r="G106" s="200"/>
      <c r="H106" s="200"/>
      <c r="I106" s="200"/>
      <c r="J106" s="200"/>
      <c r="K106" s="200"/>
      <c r="L106" s="200"/>
      <c r="M106" s="200"/>
      <c r="N106" s="200"/>
      <c r="O106" s="200"/>
      <c r="P106" s="200"/>
      <c r="Q106" s="200"/>
      <c r="R106" s="200"/>
    </row>
    <row r="107" spans="2:28" s="201" customFormat="1" ht="15.75" hidden="1" x14ac:dyDescent="0.25">
      <c r="D107" s="200"/>
      <c r="E107" s="200"/>
      <c r="F107" s="200"/>
      <c r="G107" s="200"/>
      <c r="H107" s="200"/>
      <c r="I107" s="200"/>
      <c r="J107" s="200"/>
      <c r="K107" s="200"/>
      <c r="L107" s="200"/>
      <c r="M107" s="200"/>
      <c r="N107" s="200"/>
      <c r="O107" s="200"/>
      <c r="P107" s="200"/>
      <c r="Q107" s="200"/>
      <c r="R107" s="200"/>
    </row>
    <row r="108" spans="2:28" s="201" customFormat="1" ht="16.5" hidden="1" customHeight="1" x14ac:dyDescent="0.25">
      <c r="D108" s="200"/>
      <c r="E108" s="200"/>
      <c r="F108" s="200"/>
      <c r="G108" s="200"/>
      <c r="H108" s="200"/>
      <c r="I108" s="200"/>
      <c r="J108" s="200"/>
      <c r="K108" s="200"/>
      <c r="L108" s="200"/>
      <c r="M108" s="200"/>
      <c r="N108" s="200"/>
      <c r="O108" s="200"/>
      <c r="P108" s="200"/>
      <c r="Q108" s="200"/>
      <c r="R108" s="200"/>
    </row>
    <row r="109" spans="2:28" s="201" customFormat="1" ht="15.75" hidden="1" x14ac:dyDescent="0.25">
      <c r="D109" s="200"/>
      <c r="E109" s="200"/>
      <c r="F109" s="200"/>
      <c r="G109" s="200"/>
      <c r="H109" s="200"/>
      <c r="I109" s="200"/>
      <c r="J109" s="200"/>
      <c r="K109" s="200"/>
      <c r="L109" s="200"/>
      <c r="M109" s="200"/>
      <c r="N109" s="200"/>
      <c r="O109" s="200"/>
      <c r="P109" s="200"/>
      <c r="Q109" s="200"/>
      <c r="R109" s="200"/>
    </row>
    <row r="110" spans="2:28" s="201" customFormat="1" ht="15.75" hidden="1" x14ac:dyDescent="0.25">
      <c r="D110" s="200"/>
      <c r="E110" s="200"/>
      <c r="F110" s="200"/>
      <c r="G110" s="200"/>
      <c r="H110" s="200"/>
      <c r="I110" s="200"/>
      <c r="J110" s="200"/>
      <c r="K110" s="200"/>
      <c r="L110" s="200"/>
      <c r="M110" s="200"/>
      <c r="N110" s="200"/>
      <c r="O110" s="200"/>
      <c r="P110" s="200"/>
      <c r="Q110" s="200"/>
      <c r="R110" s="200"/>
    </row>
    <row r="111" spans="2:28" s="201" customFormat="1" ht="15.75" hidden="1" x14ac:dyDescent="0.25">
      <c r="D111" s="200"/>
      <c r="E111" s="200"/>
      <c r="F111" s="200"/>
      <c r="G111" s="200"/>
      <c r="H111" s="200"/>
      <c r="I111" s="200"/>
      <c r="J111" s="200"/>
      <c r="K111" s="200"/>
      <c r="L111" s="200"/>
      <c r="M111" s="200"/>
      <c r="N111" s="200"/>
      <c r="O111" s="200"/>
      <c r="P111" s="200"/>
      <c r="Q111" s="200"/>
      <c r="R111" s="200"/>
    </row>
    <row r="112" spans="2:28" s="201" customFormat="1" ht="16.5" hidden="1" customHeight="1" x14ac:dyDescent="0.25">
      <c r="D112" s="200"/>
      <c r="E112" s="200"/>
      <c r="F112" s="200"/>
      <c r="G112" s="200"/>
      <c r="H112" s="200"/>
      <c r="I112" s="200"/>
      <c r="J112" s="200"/>
      <c r="K112" s="200"/>
      <c r="L112" s="200"/>
      <c r="M112" s="200"/>
      <c r="N112" s="200"/>
      <c r="O112" s="200"/>
      <c r="P112" s="200"/>
      <c r="Q112" s="200"/>
      <c r="R112" s="200"/>
    </row>
    <row r="113" spans="4:29" s="201" customFormat="1" ht="15.75" hidden="1" x14ac:dyDescent="0.25">
      <c r="D113" s="200"/>
      <c r="E113" s="200"/>
      <c r="F113" s="200"/>
      <c r="G113" s="200"/>
      <c r="H113" s="200"/>
      <c r="I113" s="200"/>
      <c r="J113" s="200"/>
      <c r="K113" s="200"/>
      <c r="L113" s="200"/>
      <c r="M113" s="200"/>
      <c r="N113" s="200"/>
      <c r="O113" s="200"/>
      <c r="P113" s="200"/>
      <c r="Q113" s="200"/>
      <c r="R113" s="200"/>
    </row>
    <row r="114" spans="4:29" s="201" customFormat="1" ht="15.75" hidden="1" x14ac:dyDescent="0.25">
      <c r="D114" s="200"/>
      <c r="E114" s="200"/>
      <c r="F114" s="200"/>
      <c r="G114" s="200"/>
      <c r="H114" s="200"/>
      <c r="I114" s="200"/>
      <c r="J114" s="200"/>
      <c r="K114" s="200"/>
      <c r="L114" s="200"/>
      <c r="M114" s="200"/>
      <c r="N114" s="200"/>
      <c r="O114" s="200"/>
      <c r="P114" s="200"/>
      <c r="Q114" s="200"/>
      <c r="R114" s="200"/>
      <c r="AC114" s="197"/>
    </row>
    <row r="115" spans="4:29" s="201" customFormat="1" ht="15.75" hidden="1" x14ac:dyDescent="0.25">
      <c r="D115" s="200"/>
      <c r="E115" s="200"/>
      <c r="F115" s="200"/>
      <c r="G115" s="200"/>
      <c r="H115" s="200"/>
      <c r="I115" s="200"/>
      <c r="J115" s="200"/>
      <c r="K115" s="200"/>
      <c r="L115" s="200"/>
      <c r="M115" s="200"/>
      <c r="N115" s="200"/>
      <c r="O115" s="200"/>
      <c r="P115" s="200"/>
      <c r="Q115" s="200"/>
      <c r="R115" s="200"/>
      <c r="AC115" s="198"/>
    </row>
    <row r="116" spans="4:29" s="201" customFormat="1" ht="22.5" hidden="1" customHeight="1" x14ac:dyDescent="0.25">
      <c r="D116" s="200"/>
      <c r="E116" s="200"/>
      <c r="F116" s="200"/>
      <c r="G116" s="200"/>
      <c r="H116" s="200"/>
      <c r="I116" s="200"/>
      <c r="J116" s="200"/>
      <c r="K116" s="200"/>
      <c r="L116" s="200"/>
      <c r="M116" s="200"/>
      <c r="N116" s="200"/>
      <c r="O116" s="200"/>
      <c r="P116" s="200"/>
      <c r="Q116" s="200"/>
      <c r="R116" s="200"/>
    </row>
    <row r="117" spans="4:29" s="201" customFormat="1" ht="18.75" hidden="1" customHeight="1" x14ac:dyDescent="0.25">
      <c r="D117" s="200"/>
      <c r="E117" s="200"/>
      <c r="F117" s="200"/>
      <c r="G117" s="200"/>
      <c r="H117" s="200"/>
      <c r="I117" s="200"/>
      <c r="J117" s="200"/>
      <c r="K117" s="200"/>
      <c r="L117" s="200"/>
      <c r="M117" s="200"/>
      <c r="N117" s="200"/>
      <c r="O117" s="200"/>
      <c r="P117" s="200"/>
      <c r="Q117" s="200"/>
      <c r="R117" s="200"/>
    </row>
    <row r="118" spans="4:29" s="201" customFormat="1" ht="18.75" hidden="1" customHeight="1" x14ac:dyDescent="0.25">
      <c r="D118" s="200"/>
      <c r="E118" s="200"/>
      <c r="F118" s="200"/>
      <c r="G118" s="200"/>
      <c r="H118" s="200"/>
      <c r="I118" s="200"/>
      <c r="J118" s="200"/>
      <c r="K118" s="200"/>
      <c r="L118" s="200"/>
      <c r="M118" s="200"/>
      <c r="N118" s="200"/>
      <c r="O118" s="200"/>
      <c r="P118" s="200"/>
      <c r="Q118" s="200"/>
      <c r="R118" s="200"/>
    </row>
    <row r="119" spans="4:29" s="201" customFormat="1" ht="15.75" hidden="1" x14ac:dyDescent="0.25">
      <c r="D119" s="200"/>
      <c r="E119" s="200"/>
      <c r="F119" s="200"/>
      <c r="G119" s="200"/>
      <c r="H119" s="200"/>
      <c r="I119" s="200"/>
      <c r="J119" s="200"/>
      <c r="K119" s="200"/>
      <c r="L119" s="200"/>
      <c r="M119" s="200"/>
      <c r="N119" s="200"/>
      <c r="O119" s="200"/>
      <c r="P119" s="200"/>
      <c r="Q119" s="200"/>
      <c r="R119" s="200"/>
    </row>
    <row r="120" spans="4:29" s="201" customFormat="1" ht="15.75" hidden="1" x14ac:dyDescent="0.25">
      <c r="D120" s="200"/>
      <c r="E120" s="200"/>
      <c r="F120" s="200"/>
      <c r="G120" s="200"/>
      <c r="H120" s="200"/>
      <c r="I120" s="200"/>
      <c r="J120" s="200"/>
      <c r="K120" s="200"/>
      <c r="L120" s="200"/>
      <c r="M120" s="200"/>
      <c r="N120" s="200"/>
      <c r="O120" s="200"/>
      <c r="P120" s="200"/>
      <c r="Q120" s="200"/>
      <c r="R120" s="200"/>
    </row>
    <row r="121" spans="4:29" s="201" customFormat="1" ht="15.75" hidden="1" x14ac:dyDescent="0.25">
      <c r="D121" s="200"/>
      <c r="E121" s="200"/>
      <c r="F121" s="200"/>
      <c r="G121" s="200"/>
      <c r="H121" s="200"/>
      <c r="I121" s="200"/>
      <c r="J121" s="200"/>
      <c r="K121" s="200"/>
      <c r="L121" s="200"/>
      <c r="M121" s="200"/>
      <c r="N121" s="200"/>
      <c r="O121" s="200"/>
      <c r="P121" s="200"/>
      <c r="Q121" s="200"/>
      <c r="R121" s="200"/>
    </row>
  </sheetData>
  <sheetProtection sheet="1" selectLockedCells="1" autoFilter="0"/>
  <autoFilter ref="X1:X121"/>
  <mergeCells count="714">
    <mergeCell ref="B2:C5"/>
    <mergeCell ref="D2:F2"/>
    <mergeCell ref="G2:R2"/>
    <mergeCell ref="S2:S4"/>
    <mergeCell ref="T2:U3"/>
    <mergeCell ref="V2:V5"/>
    <mergeCell ref="D3:F4"/>
    <mergeCell ref="D5:F5"/>
    <mergeCell ref="Y5:AB5"/>
    <mergeCell ref="D6:F6"/>
    <mergeCell ref="G6:J6"/>
    <mergeCell ref="K6:N6"/>
    <mergeCell ref="O6:R6"/>
    <mergeCell ref="T6:U6"/>
    <mergeCell ref="V6:W6"/>
    <mergeCell ref="Y6:AB6"/>
    <mergeCell ref="W2:W4"/>
    <mergeCell ref="X2:X5"/>
    <mergeCell ref="G3:J3"/>
    <mergeCell ref="K3:N3"/>
    <mergeCell ref="O3:R3"/>
    <mergeCell ref="Y7:AB7"/>
    <mergeCell ref="D8:F8"/>
    <mergeCell ref="G8:J8"/>
    <mergeCell ref="K8:N8"/>
    <mergeCell ref="O8:R8"/>
    <mergeCell ref="T8:U8"/>
    <mergeCell ref="V8:W8"/>
    <mergeCell ref="Y8:AB8"/>
    <mergeCell ref="D7:F7"/>
    <mergeCell ref="G7:J7"/>
    <mergeCell ref="K7:N7"/>
    <mergeCell ref="O7:R7"/>
    <mergeCell ref="T7:U7"/>
    <mergeCell ref="V7:W7"/>
    <mergeCell ref="Y9:AB9"/>
    <mergeCell ref="D10:F10"/>
    <mergeCell ref="G10:J10"/>
    <mergeCell ref="K10:N10"/>
    <mergeCell ref="O10:R10"/>
    <mergeCell ref="T10:U10"/>
    <mergeCell ref="V10:W10"/>
    <mergeCell ref="Y10:AB10"/>
    <mergeCell ref="D9:F9"/>
    <mergeCell ref="G9:J9"/>
    <mergeCell ref="K9:N9"/>
    <mergeCell ref="O9:R9"/>
    <mergeCell ref="T9:U9"/>
    <mergeCell ref="V9:W9"/>
    <mergeCell ref="Y11:AB11"/>
    <mergeCell ref="D12:F12"/>
    <mergeCell ref="G12:J12"/>
    <mergeCell ref="K12:N12"/>
    <mergeCell ref="O12:R12"/>
    <mergeCell ref="T12:U12"/>
    <mergeCell ref="V12:W12"/>
    <mergeCell ref="Y12:AB12"/>
    <mergeCell ref="D11:F11"/>
    <mergeCell ref="G11:J11"/>
    <mergeCell ref="K11:N11"/>
    <mergeCell ref="O11:R11"/>
    <mergeCell ref="T11:U11"/>
    <mergeCell ref="V11:W11"/>
    <mergeCell ref="Y13:AB13"/>
    <mergeCell ref="D14:F14"/>
    <mergeCell ref="G14:J14"/>
    <mergeCell ref="K14:N14"/>
    <mergeCell ref="O14:R14"/>
    <mergeCell ref="T14:U14"/>
    <mergeCell ref="V14:W14"/>
    <mergeCell ref="Y14:AB14"/>
    <mergeCell ref="D13:F13"/>
    <mergeCell ref="G13:J13"/>
    <mergeCell ref="K13:N13"/>
    <mergeCell ref="O13:R13"/>
    <mergeCell ref="T13:U13"/>
    <mergeCell ref="V13:W13"/>
    <mergeCell ref="Y15:AB15"/>
    <mergeCell ref="D16:F16"/>
    <mergeCell ref="G16:J16"/>
    <mergeCell ref="K16:N16"/>
    <mergeCell ref="O16:R16"/>
    <mergeCell ref="T16:U16"/>
    <mergeCell ref="V16:W16"/>
    <mergeCell ref="Y16:AB16"/>
    <mergeCell ref="D15:F15"/>
    <mergeCell ref="G15:J15"/>
    <mergeCell ref="K15:N15"/>
    <mergeCell ref="O15:R15"/>
    <mergeCell ref="T15:U15"/>
    <mergeCell ref="V15:W15"/>
    <mergeCell ref="Y17:AB17"/>
    <mergeCell ref="D18:F18"/>
    <mergeCell ref="G18:J18"/>
    <mergeCell ref="K18:N18"/>
    <mergeCell ref="O18:R18"/>
    <mergeCell ref="T18:U18"/>
    <mergeCell ref="V18:W18"/>
    <mergeCell ref="Y18:AB18"/>
    <mergeCell ref="D17:F17"/>
    <mergeCell ref="G17:J17"/>
    <mergeCell ref="K17:N17"/>
    <mergeCell ref="O17:R17"/>
    <mergeCell ref="T17:U17"/>
    <mergeCell ref="V17:W17"/>
    <mergeCell ref="Y19:AB19"/>
    <mergeCell ref="D20:F20"/>
    <mergeCell ref="G20:J20"/>
    <mergeCell ref="K20:N20"/>
    <mergeCell ref="O20:R20"/>
    <mergeCell ref="T20:U20"/>
    <mergeCell ref="V20:W20"/>
    <mergeCell ref="Y20:AB20"/>
    <mergeCell ref="D19:F19"/>
    <mergeCell ref="G19:J19"/>
    <mergeCell ref="K19:N19"/>
    <mergeCell ref="O19:R19"/>
    <mergeCell ref="T19:U19"/>
    <mergeCell ref="V19:W19"/>
    <mergeCell ref="Y21:AB21"/>
    <mergeCell ref="D22:F22"/>
    <mergeCell ref="G22:J22"/>
    <mergeCell ref="K22:N22"/>
    <mergeCell ref="O22:R22"/>
    <mergeCell ref="T22:U22"/>
    <mergeCell ref="V22:W22"/>
    <mergeCell ref="Y22:AB22"/>
    <mergeCell ref="D21:F21"/>
    <mergeCell ref="G21:J21"/>
    <mergeCell ref="K21:N21"/>
    <mergeCell ref="O21:R21"/>
    <mergeCell ref="T21:U21"/>
    <mergeCell ref="V21:W21"/>
    <mergeCell ref="Y23:AB23"/>
    <mergeCell ref="D24:F24"/>
    <mergeCell ref="G24:J24"/>
    <mergeCell ref="K24:N24"/>
    <mergeCell ref="O24:R24"/>
    <mergeCell ref="T24:U24"/>
    <mergeCell ref="V24:W24"/>
    <mergeCell ref="Y24:AB24"/>
    <mergeCell ref="D23:F23"/>
    <mergeCell ref="G23:J23"/>
    <mergeCell ref="K23:N23"/>
    <mergeCell ref="O23:R23"/>
    <mergeCell ref="T23:U23"/>
    <mergeCell ref="V23:W23"/>
    <mergeCell ref="Y25:AB25"/>
    <mergeCell ref="D26:F26"/>
    <mergeCell ref="G26:J26"/>
    <mergeCell ref="K26:N26"/>
    <mergeCell ref="O26:R26"/>
    <mergeCell ref="T26:U26"/>
    <mergeCell ref="V26:W26"/>
    <mergeCell ref="Y26:AB26"/>
    <mergeCell ref="D25:F25"/>
    <mergeCell ref="G25:J25"/>
    <mergeCell ref="K25:N25"/>
    <mergeCell ref="O25:R25"/>
    <mergeCell ref="T25:U25"/>
    <mergeCell ref="V25:W25"/>
    <mergeCell ref="Y27:AB27"/>
    <mergeCell ref="D28:F28"/>
    <mergeCell ref="G28:J28"/>
    <mergeCell ref="K28:N28"/>
    <mergeCell ref="O28:R28"/>
    <mergeCell ref="T28:U28"/>
    <mergeCell ref="V28:W28"/>
    <mergeCell ref="Y28:AB28"/>
    <mergeCell ref="D27:F27"/>
    <mergeCell ref="G27:J27"/>
    <mergeCell ref="K27:N27"/>
    <mergeCell ref="O27:R27"/>
    <mergeCell ref="T27:U27"/>
    <mergeCell ref="V27:W27"/>
    <mergeCell ref="Y29:AB29"/>
    <mergeCell ref="D30:F30"/>
    <mergeCell ref="G30:J30"/>
    <mergeCell ref="K30:N30"/>
    <mergeCell ref="O30:R30"/>
    <mergeCell ref="T30:U30"/>
    <mergeCell ref="V30:W30"/>
    <mergeCell ref="Y30:AB30"/>
    <mergeCell ref="D29:F29"/>
    <mergeCell ref="G29:J29"/>
    <mergeCell ref="K29:N29"/>
    <mergeCell ref="O29:R29"/>
    <mergeCell ref="T29:U29"/>
    <mergeCell ref="V29:W29"/>
    <mergeCell ref="Y31:AB31"/>
    <mergeCell ref="D32:F32"/>
    <mergeCell ref="G32:J32"/>
    <mergeCell ref="K32:N32"/>
    <mergeCell ref="O32:R32"/>
    <mergeCell ref="T32:U32"/>
    <mergeCell ref="V32:W32"/>
    <mergeCell ref="Y32:AB32"/>
    <mergeCell ref="D31:F31"/>
    <mergeCell ref="G31:J31"/>
    <mergeCell ref="K31:N31"/>
    <mergeCell ref="O31:R31"/>
    <mergeCell ref="T31:U31"/>
    <mergeCell ref="V31:W31"/>
    <mergeCell ref="Y33:AB33"/>
    <mergeCell ref="D34:F34"/>
    <mergeCell ref="G34:J34"/>
    <mergeCell ref="K34:N34"/>
    <mergeCell ref="O34:R34"/>
    <mergeCell ref="T34:U34"/>
    <mergeCell ref="V34:W34"/>
    <mergeCell ref="Y34:AB34"/>
    <mergeCell ref="D33:F33"/>
    <mergeCell ref="G33:J33"/>
    <mergeCell ref="K33:N33"/>
    <mergeCell ref="O33:R33"/>
    <mergeCell ref="T33:U33"/>
    <mergeCell ref="V33:W33"/>
    <mergeCell ref="Y35:AB35"/>
    <mergeCell ref="D36:F36"/>
    <mergeCell ref="G36:J36"/>
    <mergeCell ref="K36:N36"/>
    <mergeCell ref="O36:R36"/>
    <mergeCell ref="T36:U36"/>
    <mergeCell ref="V36:W36"/>
    <mergeCell ref="Y36:AB36"/>
    <mergeCell ref="D35:F35"/>
    <mergeCell ref="G35:J35"/>
    <mergeCell ref="K35:N35"/>
    <mergeCell ref="O35:R35"/>
    <mergeCell ref="T35:U35"/>
    <mergeCell ref="V35:W35"/>
    <mergeCell ref="Y37:AB37"/>
    <mergeCell ref="D38:F38"/>
    <mergeCell ref="G38:J38"/>
    <mergeCell ref="K38:N38"/>
    <mergeCell ref="O38:R38"/>
    <mergeCell ref="T38:U38"/>
    <mergeCell ref="V38:W38"/>
    <mergeCell ref="Y38:AB38"/>
    <mergeCell ref="D37:F37"/>
    <mergeCell ref="G37:J37"/>
    <mergeCell ref="K37:N37"/>
    <mergeCell ref="O37:R37"/>
    <mergeCell ref="T37:U37"/>
    <mergeCell ref="V37:W37"/>
    <mergeCell ref="Y39:AB39"/>
    <mergeCell ref="D40:F40"/>
    <mergeCell ref="G40:J40"/>
    <mergeCell ref="K40:N40"/>
    <mergeCell ref="O40:R40"/>
    <mergeCell ref="T40:U40"/>
    <mergeCell ref="V40:W40"/>
    <mergeCell ref="Y40:AB40"/>
    <mergeCell ref="D39:F39"/>
    <mergeCell ref="G39:J39"/>
    <mergeCell ref="K39:N39"/>
    <mergeCell ref="O39:R39"/>
    <mergeCell ref="T39:U39"/>
    <mergeCell ref="V39:W39"/>
    <mergeCell ref="Y41:AB41"/>
    <mergeCell ref="D42:F42"/>
    <mergeCell ref="G42:J42"/>
    <mergeCell ref="K42:N42"/>
    <mergeCell ref="O42:R42"/>
    <mergeCell ref="T42:U42"/>
    <mergeCell ref="V42:W42"/>
    <mergeCell ref="Y42:AB42"/>
    <mergeCell ref="D41:F41"/>
    <mergeCell ref="G41:J41"/>
    <mergeCell ref="K41:N41"/>
    <mergeCell ref="O41:R41"/>
    <mergeCell ref="T41:U41"/>
    <mergeCell ref="V41:W41"/>
    <mergeCell ref="Y43:AB43"/>
    <mergeCell ref="D44:F44"/>
    <mergeCell ref="G44:J44"/>
    <mergeCell ref="K44:N44"/>
    <mergeCell ref="O44:R44"/>
    <mergeCell ref="T44:U44"/>
    <mergeCell ref="V44:W44"/>
    <mergeCell ref="Y44:AB44"/>
    <mergeCell ref="D43:F43"/>
    <mergeCell ref="G43:J43"/>
    <mergeCell ref="K43:N43"/>
    <mergeCell ref="O43:R43"/>
    <mergeCell ref="T43:U43"/>
    <mergeCell ref="V43:W43"/>
    <mergeCell ref="Y45:AB45"/>
    <mergeCell ref="D46:F46"/>
    <mergeCell ref="G46:J46"/>
    <mergeCell ref="K46:N46"/>
    <mergeCell ref="O46:R46"/>
    <mergeCell ref="T46:U46"/>
    <mergeCell ref="V46:W46"/>
    <mergeCell ref="Y46:AB46"/>
    <mergeCell ref="D45:F45"/>
    <mergeCell ref="G45:J45"/>
    <mergeCell ref="K45:N45"/>
    <mergeCell ref="O45:R45"/>
    <mergeCell ref="T45:U45"/>
    <mergeCell ref="V45:W45"/>
    <mergeCell ref="Y47:AB47"/>
    <mergeCell ref="D48:F48"/>
    <mergeCell ref="G48:J48"/>
    <mergeCell ref="K48:N48"/>
    <mergeCell ref="O48:R48"/>
    <mergeCell ref="T48:U48"/>
    <mergeCell ref="V48:W48"/>
    <mergeCell ref="Y48:AB48"/>
    <mergeCell ref="D47:F47"/>
    <mergeCell ref="G47:J47"/>
    <mergeCell ref="K47:N47"/>
    <mergeCell ref="O47:R47"/>
    <mergeCell ref="T47:U47"/>
    <mergeCell ref="V47:W47"/>
    <mergeCell ref="Y49:AB49"/>
    <mergeCell ref="D50:F50"/>
    <mergeCell ref="G50:J50"/>
    <mergeCell ref="K50:N50"/>
    <mergeCell ref="O50:R50"/>
    <mergeCell ref="T50:U50"/>
    <mergeCell ref="V50:W50"/>
    <mergeCell ref="Y50:AB50"/>
    <mergeCell ref="D49:F49"/>
    <mergeCell ref="G49:J49"/>
    <mergeCell ref="K49:N49"/>
    <mergeCell ref="O49:R49"/>
    <mergeCell ref="T49:U49"/>
    <mergeCell ref="V49:W49"/>
    <mergeCell ref="Y51:AB51"/>
    <mergeCell ref="D52:F52"/>
    <mergeCell ref="G52:J52"/>
    <mergeCell ref="K52:N52"/>
    <mergeCell ref="O52:R52"/>
    <mergeCell ref="T52:U52"/>
    <mergeCell ref="V52:W52"/>
    <mergeCell ref="Y52:AB52"/>
    <mergeCell ref="D51:F51"/>
    <mergeCell ref="G51:J51"/>
    <mergeCell ref="K51:N51"/>
    <mergeCell ref="O51:R51"/>
    <mergeCell ref="T51:U51"/>
    <mergeCell ref="V51:W51"/>
    <mergeCell ref="Y53:AB53"/>
    <mergeCell ref="D54:F54"/>
    <mergeCell ref="G54:J54"/>
    <mergeCell ref="K54:N54"/>
    <mergeCell ref="O54:R54"/>
    <mergeCell ref="T54:U54"/>
    <mergeCell ref="V54:W54"/>
    <mergeCell ref="Y54:AB54"/>
    <mergeCell ref="D53:F53"/>
    <mergeCell ref="G53:J53"/>
    <mergeCell ref="K53:N53"/>
    <mergeCell ref="O53:R53"/>
    <mergeCell ref="T53:U53"/>
    <mergeCell ref="V53:W53"/>
    <mergeCell ref="Y55:AB55"/>
    <mergeCell ref="D56:F56"/>
    <mergeCell ref="G56:J56"/>
    <mergeCell ref="K56:N56"/>
    <mergeCell ref="O56:R56"/>
    <mergeCell ref="T56:U56"/>
    <mergeCell ref="V56:W56"/>
    <mergeCell ref="Y56:AB56"/>
    <mergeCell ref="D55:F55"/>
    <mergeCell ref="G55:J55"/>
    <mergeCell ref="K55:N55"/>
    <mergeCell ref="O55:R55"/>
    <mergeCell ref="T55:U55"/>
    <mergeCell ref="V55:W55"/>
    <mergeCell ref="Y57:AB57"/>
    <mergeCell ref="D58:F58"/>
    <mergeCell ref="G58:J58"/>
    <mergeCell ref="K58:N58"/>
    <mergeCell ref="O58:R58"/>
    <mergeCell ref="T58:U58"/>
    <mergeCell ref="V58:W58"/>
    <mergeCell ref="Y58:AB58"/>
    <mergeCell ref="D57:F57"/>
    <mergeCell ref="G57:J57"/>
    <mergeCell ref="K57:N57"/>
    <mergeCell ref="O57:R57"/>
    <mergeCell ref="T57:U57"/>
    <mergeCell ref="V57:W57"/>
    <mergeCell ref="Y59:AB59"/>
    <mergeCell ref="D60:F60"/>
    <mergeCell ref="G60:J60"/>
    <mergeCell ref="K60:N60"/>
    <mergeCell ref="O60:R60"/>
    <mergeCell ref="T60:U60"/>
    <mergeCell ref="V60:W60"/>
    <mergeCell ref="Y60:AB60"/>
    <mergeCell ref="D59:F59"/>
    <mergeCell ref="G59:J59"/>
    <mergeCell ref="K59:N59"/>
    <mergeCell ref="O59:R59"/>
    <mergeCell ref="T59:U59"/>
    <mergeCell ref="V59:W59"/>
    <mergeCell ref="Y61:AB61"/>
    <mergeCell ref="D62:F62"/>
    <mergeCell ref="G62:J62"/>
    <mergeCell ref="K62:N62"/>
    <mergeCell ref="O62:R62"/>
    <mergeCell ref="T62:U62"/>
    <mergeCell ref="V62:W62"/>
    <mergeCell ref="Y62:AB62"/>
    <mergeCell ref="D61:F61"/>
    <mergeCell ref="G61:J61"/>
    <mergeCell ref="K61:N61"/>
    <mergeCell ref="O61:R61"/>
    <mergeCell ref="T61:U61"/>
    <mergeCell ref="V61:W61"/>
    <mergeCell ref="Y63:AB63"/>
    <mergeCell ref="D64:F64"/>
    <mergeCell ref="G64:J64"/>
    <mergeCell ref="K64:N64"/>
    <mergeCell ref="O64:R64"/>
    <mergeCell ref="T64:U64"/>
    <mergeCell ref="V64:W64"/>
    <mergeCell ref="Y64:AB64"/>
    <mergeCell ref="D63:F63"/>
    <mergeCell ref="G63:J63"/>
    <mergeCell ref="K63:N63"/>
    <mergeCell ref="O63:R63"/>
    <mergeCell ref="T63:U63"/>
    <mergeCell ref="V63:W63"/>
    <mergeCell ref="Y65:AB65"/>
    <mergeCell ref="D66:F66"/>
    <mergeCell ref="G66:J66"/>
    <mergeCell ref="K66:N66"/>
    <mergeCell ref="O66:R66"/>
    <mergeCell ref="T66:U66"/>
    <mergeCell ref="V66:W66"/>
    <mergeCell ref="Y66:AB66"/>
    <mergeCell ref="D65:F65"/>
    <mergeCell ref="G65:J65"/>
    <mergeCell ref="K65:N65"/>
    <mergeCell ref="O65:R65"/>
    <mergeCell ref="T65:U65"/>
    <mergeCell ref="V65:W65"/>
    <mergeCell ref="Y67:AB67"/>
    <mergeCell ref="D68:F68"/>
    <mergeCell ref="G68:J68"/>
    <mergeCell ref="K68:N68"/>
    <mergeCell ref="O68:R68"/>
    <mergeCell ref="T68:U68"/>
    <mergeCell ref="V68:W68"/>
    <mergeCell ref="Y68:AB68"/>
    <mergeCell ref="D67:F67"/>
    <mergeCell ref="G67:J67"/>
    <mergeCell ref="K67:N67"/>
    <mergeCell ref="O67:R67"/>
    <mergeCell ref="T67:U67"/>
    <mergeCell ref="V67:W67"/>
    <mergeCell ref="Y69:AB69"/>
    <mergeCell ref="D70:F70"/>
    <mergeCell ref="G70:J70"/>
    <mergeCell ref="K70:N70"/>
    <mergeCell ref="O70:R70"/>
    <mergeCell ref="T70:U70"/>
    <mergeCell ref="V70:W70"/>
    <mergeCell ref="Y70:AB70"/>
    <mergeCell ref="D69:F69"/>
    <mergeCell ref="G69:J69"/>
    <mergeCell ref="K69:N69"/>
    <mergeCell ref="O69:R69"/>
    <mergeCell ref="T69:U69"/>
    <mergeCell ref="V69:W69"/>
    <mergeCell ref="Y71:AB71"/>
    <mergeCell ref="D72:F72"/>
    <mergeCell ref="G72:J72"/>
    <mergeCell ref="K72:N72"/>
    <mergeCell ref="O72:R72"/>
    <mergeCell ref="T72:U72"/>
    <mergeCell ref="V72:W72"/>
    <mergeCell ref="Y72:AB72"/>
    <mergeCell ref="D71:F71"/>
    <mergeCell ref="G71:J71"/>
    <mergeCell ref="K71:N71"/>
    <mergeCell ref="O71:R71"/>
    <mergeCell ref="T71:U71"/>
    <mergeCell ref="V71:W71"/>
    <mergeCell ref="Y73:AB73"/>
    <mergeCell ref="D74:F74"/>
    <mergeCell ref="G74:J74"/>
    <mergeCell ref="K74:N74"/>
    <mergeCell ref="O74:R74"/>
    <mergeCell ref="T74:U74"/>
    <mergeCell ref="V74:W74"/>
    <mergeCell ref="Y74:AB74"/>
    <mergeCell ref="D73:F73"/>
    <mergeCell ref="G73:J73"/>
    <mergeCell ref="K73:N73"/>
    <mergeCell ref="O73:R73"/>
    <mergeCell ref="T73:U73"/>
    <mergeCell ref="V73:W73"/>
    <mergeCell ref="Y75:AB75"/>
    <mergeCell ref="D76:F76"/>
    <mergeCell ref="G76:J76"/>
    <mergeCell ref="K76:N76"/>
    <mergeCell ref="O76:R76"/>
    <mergeCell ref="T76:U76"/>
    <mergeCell ref="V76:W76"/>
    <mergeCell ref="Y76:AB76"/>
    <mergeCell ref="D75:F75"/>
    <mergeCell ref="G75:J75"/>
    <mergeCell ref="K75:N75"/>
    <mergeCell ref="O75:R75"/>
    <mergeCell ref="T75:U75"/>
    <mergeCell ref="V75:W75"/>
    <mergeCell ref="Y77:AB77"/>
    <mergeCell ref="D78:F78"/>
    <mergeCell ref="G78:J78"/>
    <mergeCell ref="K78:N78"/>
    <mergeCell ref="O78:R78"/>
    <mergeCell ref="T78:U78"/>
    <mergeCell ref="V78:W78"/>
    <mergeCell ref="Y78:AB78"/>
    <mergeCell ref="D77:F77"/>
    <mergeCell ref="G77:J77"/>
    <mergeCell ref="K77:N77"/>
    <mergeCell ref="O77:R77"/>
    <mergeCell ref="T77:U77"/>
    <mergeCell ref="V77:W77"/>
    <mergeCell ref="Y79:AB79"/>
    <mergeCell ref="D80:F80"/>
    <mergeCell ref="G80:J80"/>
    <mergeCell ref="K80:N80"/>
    <mergeCell ref="O80:R80"/>
    <mergeCell ref="T80:U80"/>
    <mergeCell ref="V80:W80"/>
    <mergeCell ref="Y80:AB80"/>
    <mergeCell ref="D79:F79"/>
    <mergeCell ref="G79:J79"/>
    <mergeCell ref="K79:N79"/>
    <mergeCell ref="O79:R79"/>
    <mergeCell ref="T79:U79"/>
    <mergeCell ref="V79:W79"/>
    <mergeCell ref="Y81:AB81"/>
    <mergeCell ref="D82:F82"/>
    <mergeCell ref="G82:J82"/>
    <mergeCell ref="K82:N82"/>
    <mergeCell ref="O82:R82"/>
    <mergeCell ref="T82:U82"/>
    <mergeCell ref="V82:W82"/>
    <mergeCell ref="Y82:AB82"/>
    <mergeCell ref="D81:F81"/>
    <mergeCell ref="G81:J81"/>
    <mergeCell ref="K81:N81"/>
    <mergeCell ref="O81:R81"/>
    <mergeCell ref="T81:U81"/>
    <mergeCell ref="V81:W81"/>
    <mergeCell ref="Y83:AB83"/>
    <mergeCell ref="D84:F84"/>
    <mergeCell ref="G84:J84"/>
    <mergeCell ref="K84:N84"/>
    <mergeCell ref="O84:R84"/>
    <mergeCell ref="T84:U84"/>
    <mergeCell ref="V84:W84"/>
    <mergeCell ref="Y84:AB84"/>
    <mergeCell ref="D83:F83"/>
    <mergeCell ref="G83:J83"/>
    <mergeCell ref="K83:N83"/>
    <mergeCell ref="O83:R83"/>
    <mergeCell ref="T83:U83"/>
    <mergeCell ref="V83:W83"/>
    <mergeCell ref="Y85:AB85"/>
    <mergeCell ref="D86:F86"/>
    <mergeCell ref="G86:J86"/>
    <mergeCell ref="K86:N86"/>
    <mergeCell ref="O86:R86"/>
    <mergeCell ref="T86:U86"/>
    <mergeCell ref="V86:W86"/>
    <mergeCell ref="Y86:AB86"/>
    <mergeCell ref="D85:F85"/>
    <mergeCell ref="G85:J85"/>
    <mergeCell ref="K85:N85"/>
    <mergeCell ref="O85:R85"/>
    <mergeCell ref="T85:U85"/>
    <mergeCell ref="V85:W85"/>
    <mergeCell ref="Y87:AB87"/>
    <mergeCell ref="D88:F88"/>
    <mergeCell ref="G88:J88"/>
    <mergeCell ref="K88:N88"/>
    <mergeCell ref="O88:R88"/>
    <mergeCell ref="T88:U88"/>
    <mergeCell ref="V88:W88"/>
    <mergeCell ref="Y88:AB88"/>
    <mergeCell ref="D87:F87"/>
    <mergeCell ref="G87:J87"/>
    <mergeCell ref="K87:N87"/>
    <mergeCell ref="O87:R87"/>
    <mergeCell ref="T87:U87"/>
    <mergeCell ref="V87:W87"/>
    <mergeCell ref="Y89:AB89"/>
    <mergeCell ref="D90:F90"/>
    <mergeCell ref="G90:J90"/>
    <mergeCell ref="K90:N90"/>
    <mergeCell ref="O90:R90"/>
    <mergeCell ref="T90:U90"/>
    <mergeCell ref="V90:W90"/>
    <mergeCell ref="Y90:AB90"/>
    <mergeCell ref="D89:F89"/>
    <mergeCell ref="G89:J89"/>
    <mergeCell ref="K89:N89"/>
    <mergeCell ref="O89:R89"/>
    <mergeCell ref="T89:U89"/>
    <mergeCell ref="V89:W89"/>
    <mergeCell ref="Y91:AB91"/>
    <mergeCell ref="D92:F92"/>
    <mergeCell ref="G92:J92"/>
    <mergeCell ref="K92:N92"/>
    <mergeCell ref="O92:R92"/>
    <mergeCell ref="T92:U92"/>
    <mergeCell ref="V92:W92"/>
    <mergeCell ref="Y92:AB92"/>
    <mergeCell ref="D91:F91"/>
    <mergeCell ref="G91:J91"/>
    <mergeCell ref="K91:N91"/>
    <mergeCell ref="O91:R91"/>
    <mergeCell ref="T91:U91"/>
    <mergeCell ref="V91:W91"/>
    <mergeCell ref="Y93:AB93"/>
    <mergeCell ref="D94:F94"/>
    <mergeCell ref="G94:J94"/>
    <mergeCell ref="K94:N94"/>
    <mergeCell ref="O94:R94"/>
    <mergeCell ref="T94:U94"/>
    <mergeCell ref="V94:W94"/>
    <mergeCell ref="Y94:AB94"/>
    <mergeCell ref="D93:F93"/>
    <mergeCell ref="G93:J93"/>
    <mergeCell ref="K93:N93"/>
    <mergeCell ref="O93:R93"/>
    <mergeCell ref="T93:U93"/>
    <mergeCell ref="V93:W93"/>
    <mergeCell ref="Y95:AB95"/>
    <mergeCell ref="D96:F96"/>
    <mergeCell ref="G96:J96"/>
    <mergeCell ref="K96:N96"/>
    <mergeCell ref="O96:R96"/>
    <mergeCell ref="T96:U96"/>
    <mergeCell ref="V96:W96"/>
    <mergeCell ref="Y96:AB96"/>
    <mergeCell ref="D95:F95"/>
    <mergeCell ref="G95:J95"/>
    <mergeCell ref="K95:N95"/>
    <mergeCell ref="O95:R95"/>
    <mergeCell ref="T95:U95"/>
    <mergeCell ref="V95:W95"/>
    <mergeCell ref="Y97:AB97"/>
    <mergeCell ref="D98:F98"/>
    <mergeCell ref="G98:J98"/>
    <mergeCell ref="K98:N98"/>
    <mergeCell ref="O98:R98"/>
    <mergeCell ref="T98:U98"/>
    <mergeCell ref="V98:W98"/>
    <mergeCell ref="Y98:AB98"/>
    <mergeCell ref="D97:F97"/>
    <mergeCell ref="G97:J97"/>
    <mergeCell ref="K97:N97"/>
    <mergeCell ref="O97:R97"/>
    <mergeCell ref="T97:U97"/>
    <mergeCell ref="V97:W97"/>
    <mergeCell ref="Y99:AB99"/>
    <mergeCell ref="D100:F100"/>
    <mergeCell ref="G100:J100"/>
    <mergeCell ref="K100:N100"/>
    <mergeCell ref="O100:R100"/>
    <mergeCell ref="T100:U100"/>
    <mergeCell ref="V100:W100"/>
    <mergeCell ref="Y100:AB100"/>
    <mergeCell ref="D99:F99"/>
    <mergeCell ref="G99:J99"/>
    <mergeCell ref="K99:N99"/>
    <mergeCell ref="O99:R99"/>
    <mergeCell ref="T99:U99"/>
    <mergeCell ref="V99:W99"/>
    <mergeCell ref="Y101:AB101"/>
    <mergeCell ref="D102:F102"/>
    <mergeCell ref="G102:J102"/>
    <mergeCell ref="K102:N102"/>
    <mergeCell ref="O102:R102"/>
    <mergeCell ref="T102:U102"/>
    <mergeCell ref="V102:W102"/>
    <mergeCell ref="Y102:AB102"/>
    <mergeCell ref="D101:F101"/>
    <mergeCell ref="G101:J101"/>
    <mergeCell ref="K101:N101"/>
    <mergeCell ref="O101:R101"/>
    <mergeCell ref="T101:U101"/>
    <mergeCell ref="V101:W101"/>
    <mergeCell ref="Y105:AB105"/>
    <mergeCell ref="D105:F105"/>
    <mergeCell ref="G105:J105"/>
    <mergeCell ref="K105:N105"/>
    <mergeCell ref="O105:R105"/>
    <mergeCell ref="T105:U105"/>
    <mergeCell ref="V105:W105"/>
    <mergeCell ref="Y103:AB103"/>
    <mergeCell ref="D104:F104"/>
    <mergeCell ref="G104:J104"/>
    <mergeCell ref="K104:N104"/>
    <mergeCell ref="O104:R104"/>
    <mergeCell ref="T104:U104"/>
    <mergeCell ref="V104:W104"/>
    <mergeCell ref="Y104:AB104"/>
    <mergeCell ref="D103:F103"/>
    <mergeCell ref="G103:J103"/>
    <mergeCell ref="K103:N103"/>
    <mergeCell ref="O103:R103"/>
    <mergeCell ref="T103:U103"/>
    <mergeCell ref="V103:W103"/>
  </mergeCells>
  <conditionalFormatting sqref="X6:X105">
    <cfRule type="cellIs" dxfId="161" priority="1" stopIfTrue="1" operator="equal">
      <formula>"N"</formula>
    </cfRule>
    <cfRule type="cellIs" dxfId="160" priority="2" stopIfTrue="1" operator="equal">
      <formula>"Y"</formula>
    </cfRule>
  </conditionalFormatting>
  <dataValidations count="1">
    <dataValidation type="whole" allowBlank="1" showInputMessage="1" showErrorMessage="1" error="Value exceeds range" sqref="D6:R105">
      <formula1>0</formula1>
      <formula2>D$5</formula2>
    </dataValidation>
  </dataValidations>
  <pageMargins left="0.45" right="0.45" top="0.75" bottom="0.75" header="0.3" footer="0.3"/>
  <pageSetup scale="60" fitToHeight="3" orientation="landscape" r:id="rId1"/>
  <rowBreaks count="2" manualBreakCount="2">
    <brk id="39" min="2" max="27" man="1"/>
    <brk id="72" min="2" max="2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6"/>
  <sheetViews>
    <sheetView showGridLines="0" showRowColHeaders="0" topLeftCell="A2" zoomScaleNormal="100" workbookViewId="0">
      <selection activeCell="B4" sqref="B4"/>
    </sheetView>
  </sheetViews>
  <sheetFormatPr defaultColWidth="0" defaultRowHeight="15" zeroHeight="1" x14ac:dyDescent="0.25"/>
  <cols>
    <col min="1" max="1" width="2.28515625" style="241" customWidth="1"/>
    <col min="2" max="2" width="12.140625" style="242" customWidth="1"/>
    <col min="3" max="3" width="10.5703125" style="243" customWidth="1"/>
    <col min="4" max="4" width="17" style="243" customWidth="1"/>
    <col min="5" max="5" width="30.140625" style="243" customWidth="1"/>
    <col min="6" max="6" width="24.7109375" style="243" bestFit="1" customWidth="1"/>
    <col min="7" max="7" width="2.42578125" style="241" customWidth="1"/>
    <col min="8" max="8" width="0" style="243" hidden="1" customWidth="1"/>
    <col min="9" max="18" width="0" style="243" hidden="1"/>
    <col min="19" max="16384" width="9.140625" style="243" hidden="1"/>
  </cols>
  <sheetData>
    <row r="1" spans="2:6" hidden="1" x14ac:dyDescent="0.25"/>
    <row r="2" spans="2:6" ht="23.25" customHeight="1" x14ac:dyDescent="0.25">
      <c r="B2" s="244" t="s">
        <v>2</v>
      </c>
      <c r="C2" s="318" t="str">
        <f>IF(Inputs!D3&gt;0,Inputs!D3,"")</f>
        <v/>
      </c>
      <c r="D2" s="318"/>
      <c r="E2" s="318"/>
      <c r="F2" s="318"/>
    </row>
    <row r="3" spans="2:6" ht="30" customHeight="1" thickBot="1" x14ac:dyDescent="0.3">
      <c r="B3" s="245" t="s">
        <v>21</v>
      </c>
      <c r="C3" s="245" t="s">
        <v>22</v>
      </c>
      <c r="D3" s="245" t="s">
        <v>39</v>
      </c>
      <c r="E3" s="245" t="s">
        <v>23</v>
      </c>
      <c r="F3" s="245" t="s">
        <v>24</v>
      </c>
    </row>
    <row r="4" spans="2:6" ht="30" customHeight="1" thickBot="1" x14ac:dyDescent="0.3">
      <c r="B4" s="130"/>
      <c r="C4" s="131"/>
      <c r="D4" s="132"/>
      <c r="E4" s="246"/>
      <c r="F4" s="247"/>
    </row>
    <row r="5" spans="2:6" ht="30" customHeight="1" thickBot="1" x14ac:dyDescent="0.3">
      <c r="B5" s="130"/>
      <c r="C5" s="131"/>
      <c r="D5" s="132"/>
      <c r="E5" s="246"/>
      <c r="F5" s="247"/>
    </row>
    <row r="6" spans="2:6" ht="30" customHeight="1" thickBot="1" x14ac:dyDescent="0.3">
      <c r="B6" s="130"/>
      <c r="C6" s="131"/>
      <c r="D6" s="132"/>
      <c r="E6" s="246"/>
      <c r="F6" s="247"/>
    </row>
    <row r="7" spans="2:6" ht="30" customHeight="1" thickBot="1" x14ac:dyDescent="0.3">
      <c r="B7" s="130"/>
      <c r="C7" s="131"/>
      <c r="D7" s="132"/>
      <c r="E7" s="246"/>
      <c r="F7" s="247"/>
    </row>
    <row r="8" spans="2:6" ht="30" customHeight="1" thickBot="1" x14ac:dyDescent="0.3">
      <c r="B8" s="130"/>
      <c r="C8" s="131"/>
      <c r="D8" s="132"/>
      <c r="E8" s="246"/>
      <c r="F8" s="247"/>
    </row>
    <row r="9" spans="2:6" ht="30" customHeight="1" thickBot="1" x14ac:dyDescent="0.3">
      <c r="B9" s="130"/>
      <c r="C9" s="131"/>
      <c r="D9" s="132"/>
      <c r="E9" s="246"/>
      <c r="F9" s="247"/>
    </row>
    <row r="10" spans="2:6" ht="30" customHeight="1" thickBot="1" x14ac:dyDescent="0.3">
      <c r="B10" s="130"/>
      <c r="C10" s="131"/>
      <c r="D10" s="132"/>
      <c r="E10" s="246"/>
      <c r="F10" s="247"/>
    </row>
    <row r="11" spans="2:6" ht="30" customHeight="1" thickBot="1" x14ac:dyDescent="0.3">
      <c r="B11" s="130"/>
      <c r="C11" s="131"/>
      <c r="D11" s="132"/>
      <c r="E11" s="246"/>
      <c r="F11" s="247"/>
    </row>
    <row r="12" spans="2:6" ht="30" customHeight="1" thickBot="1" x14ac:dyDescent="0.3">
      <c r="B12" s="130"/>
      <c r="C12" s="131"/>
      <c r="D12" s="132"/>
      <c r="E12" s="246"/>
      <c r="F12" s="247"/>
    </row>
    <row r="13" spans="2:6" ht="30" customHeight="1" thickBot="1" x14ac:dyDescent="0.3">
      <c r="B13" s="130"/>
      <c r="C13" s="131"/>
      <c r="D13" s="132"/>
      <c r="E13" s="246"/>
      <c r="F13" s="247"/>
    </row>
    <row r="14" spans="2:6" ht="30" customHeight="1" thickBot="1" x14ac:dyDescent="0.3">
      <c r="B14" s="130"/>
      <c r="C14" s="131"/>
      <c r="D14" s="132"/>
      <c r="E14" s="246"/>
      <c r="F14" s="247"/>
    </row>
    <row r="15" spans="2:6" ht="30" customHeight="1" thickBot="1" x14ac:dyDescent="0.3">
      <c r="B15" s="130"/>
      <c r="C15" s="131"/>
      <c r="D15" s="132"/>
      <c r="E15" s="246"/>
      <c r="F15" s="247"/>
    </row>
    <row r="16" spans="2:6" ht="30" customHeight="1" thickBot="1" x14ac:dyDescent="0.3">
      <c r="B16" s="130"/>
      <c r="C16" s="131"/>
      <c r="D16" s="132"/>
      <c r="E16" s="246"/>
      <c r="F16" s="247"/>
    </row>
    <row r="17" spans="2:6" ht="30" customHeight="1" thickBot="1" x14ac:dyDescent="0.3">
      <c r="B17" s="130"/>
      <c r="C17" s="131"/>
      <c r="D17" s="132"/>
      <c r="E17" s="246"/>
      <c r="F17" s="247"/>
    </row>
    <row r="18" spans="2:6" ht="30" customHeight="1" thickBot="1" x14ac:dyDescent="0.3">
      <c r="B18" s="130"/>
      <c r="C18" s="131"/>
      <c r="D18" s="132"/>
      <c r="E18" s="246"/>
      <c r="F18" s="247"/>
    </row>
    <row r="19" spans="2:6" ht="30" customHeight="1" thickBot="1" x14ac:dyDescent="0.3">
      <c r="B19" s="130"/>
      <c r="C19" s="131"/>
      <c r="D19" s="132"/>
      <c r="E19" s="246"/>
      <c r="F19" s="247"/>
    </row>
    <row r="20" spans="2:6" ht="30" customHeight="1" thickBot="1" x14ac:dyDescent="0.3">
      <c r="B20" s="130"/>
      <c r="C20" s="131"/>
      <c r="D20" s="132"/>
      <c r="E20" s="246"/>
      <c r="F20" s="247"/>
    </row>
    <row r="21" spans="2:6" ht="30" customHeight="1" thickBot="1" x14ac:dyDescent="0.3">
      <c r="B21" s="130"/>
      <c r="C21" s="131"/>
      <c r="D21" s="132"/>
      <c r="E21" s="246"/>
      <c r="F21" s="247"/>
    </row>
    <row r="22" spans="2:6" ht="30" customHeight="1" thickBot="1" x14ac:dyDescent="0.3">
      <c r="B22" s="130"/>
      <c r="C22" s="131"/>
      <c r="D22" s="132"/>
      <c r="E22" s="246"/>
      <c r="F22" s="247"/>
    </row>
    <row r="23" spans="2:6" ht="30" customHeight="1" thickBot="1" x14ac:dyDescent="0.3">
      <c r="B23" s="130"/>
      <c r="C23" s="131"/>
      <c r="D23" s="132"/>
      <c r="E23" s="246"/>
      <c r="F23" s="247"/>
    </row>
    <row r="24" spans="2:6" ht="30" customHeight="1" thickBot="1" x14ac:dyDescent="0.3">
      <c r="B24" s="319" t="s">
        <v>125</v>
      </c>
      <c r="C24" s="320"/>
      <c r="D24" s="320"/>
      <c r="E24" s="320"/>
      <c r="F24" s="321"/>
    </row>
    <row r="25" spans="2:6" ht="30" customHeight="1" thickBot="1" x14ac:dyDescent="0.3">
      <c r="B25" s="130"/>
      <c r="C25" s="131"/>
      <c r="D25" s="132"/>
      <c r="E25" s="246"/>
      <c r="F25" s="247"/>
    </row>
    <row r="26" spans="2:6" ht="30" customHeight="1" thickBot="1" x14ac:dyDescent="0.3">
      <c r="B26" s="130"/>
      <c r="C26" s="131"/>
      <c r="D26" s="132"/>
      <c r="E26" s="246"/>
      <c r="F26" s="247"/>
    </row>
    <row r="27" spans="2:6" ht="30" customHeight="1" thickBot="1" x14ac:dyDescent="0.3">
      <c r="B27" s="130"/>
      <c r="C27" s="131"/>
      <c r="D27" s="132"/>
      <c r="E27" s="246"/>
      <c r="F27" s="247"/>
    </row>
    <row r="28" spans="2:6" ht="30" customHeight="1" thickBot="1" x14ac:dyDescent="0.3">
      <c r="B28" s="130"/>
      <c r="C28" s="131"/>
      <c r="D28" s="132"/>
      <c r="E28" s="246"/>
      <c r="F28" s="247"/>
    </row>
    <row r="29" spans="2:6" ht="30" customHeight="1" thickBot="1" x14ac:dyDescent="0.3">
      <c r="B29" s="130"/>
      <c r="C29" s="131"/>
      <c r="D29" s="132"/>
      <c r="E29" s="246"/>
      <c r="F29" s="247"/>
    </row>
    <row r="30" spans="2:6" ht="30" customHeight="1" thickBot="1" x14ac:dyDescent="0.3">
      <c r="B30" s="130"/>
      <c r="C30" s="131"/>
      <c r="D30" s="132"/>
      <c r="E30" s="246"/>
      <c r="F30" s="247"/>
    </row>
    <row r="31" spans="2:6" ht="30" customHeight="1" thickBot="1" x14ac:dyDescent="0.3">
      <c r="B31" s="130"/>
      <c r="C31" s="131"/>
      <c r="D31" s="132"/>
      <c r="E31" s="246"/>
      <c r="F31" s="247"/>
    </row>
    <row r="32" spans="2:6" ht="30" customHeight="1" thickBot="1" x14ac:dyDescent="0.3">
      <c r="B32" s="319" t="s">
        <v>151</v>
      </c>
      <c r="C32" s="320"/>
      <c r="D32" s="320"/>
      <c r="E32" s="320"/>
      <c r="F32" s="321"/>
    </row>
    <row r="33" spans="2:6" ht="30" customHeight="1" thickBot="1" x14ac:dyDescent="0.3">
      <c r="B33" s="130"/>
      <c r="C33" s="131"/>
      <c r="D33" s="132"/>
      <c r="E33" s="246"/>
      <c r="F33" s="247"/>
    </row>
    <row r="34" spans="2:6" ht="30" customHeight="1" thickBot="1" x14ac:dyDescent="0.3">
      <c r="B34" s="130"/>
      <c r="C34" s="131"/>
      <c r="D34" s="132"/>
      <c r="E34" s="246"/>
      <c r="F34" s="247"/>
    </row>
    <row r="35" spans="2:6" ht="30" customHeight="1" thickBot="1" x14ac:dyDescent="0.3">
      <c r="B35" s="130"/>
      <c r="C35" s="131"/>
      <c r="D35" s="132"/>
      <c r="E35" s="246"/>
      <c r="F35" s="247"/>
    </row>
    <row r="36" spans="2:6" s="241" customFormat="1" ht="8.25" customHeight="1" x14ac:dyDescent="0.25">
      <c r="B36" s="248"/>
    </row>
  </sheetData>
  <sheetProtection sheet="1" selectLockedCells="1"/>
  <mergeCells count="3">
    <mergeCell ref="C2:F2"/>
    <mergeCell ref="B24:F24"/>
    <mergeCell ref="B32:F32"/>
  </mergeCells>
  <printOptions horizontalCentered="1"/>
  <pageMargins left="0.7" right="0.7" top="0.97" bottom="0.75" header="0.3" footer="0.3"/>
  <pageSetup scale="95" orientation="portrait" r:id="rId1"/>
  <headerFooter>
    <oddHeader>&amp;C&amp;"Times New Roman,Bold"&amp;14Iowa Department of &amp;"Garamond,Bold"Inspections &amp;&amp; Appeals&amp;"Garamond,Regular"&amp;11
&amp;A</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3"/>
  <sheetViews>
    <sheetView showGridLines="0" showRowColHeaders="0" topLeftCell="A2" zoomScale="130" zoomScaleNormal="130" zoomScaleSheetLayoutView="115" workbookViewId="0">
      <selection activeCell="H67" sqref="H67"/>
    </sheetView>
  </sheetViews>
  <sheetFormatPr defaultColWidth="0" defaultRowHeight="15" zeroHeight="1" x14ac:dyDescent="0.25"/>
  <cols>
    <col min="1" max="1" width="1" style="194" customWidth="1"/>
    <col min="2" max="2" width="4.140625" style="10" bestFit="1" customWidth="1"/>
    <col min="3" max="3" width="8" style="10" customWidth="1"/>
    <col min="4" max="4" width="3" style="11" customWidth="1"/>
    <col min="5" max="9" width="12.5703125" style="10" customWidth="1"/>
    <col min="10" max="10" width="8.28515625" style="10" customWidth="1"/>
    <col min="11" max="11" width="9.140625" style="10" customWidth="1"/>
    <col min="12" max="16384" width="9.140625" style="10" hidden="1"/>
  </cols>
  <sheetData>
    <row r="1" spans="1:14" hidden="1" x14ac:dyDescent="0.25"/>
    <row r="2" spans="1:14" ht="20.25" customHeight="1" x14ac:dyDescent="0.25">
      <c r="C2" s="12" t="s">
        <v>2</v>
      </c>
      <c r="E2" s="329" t="str">
        <f>IF(Inputs!D3&gt;0,Inputs!D3,"")</f>
        <v/>
      </c>
      <c r="F2" s="329"/>
      <c r="G2" s="329"/>
      <c r="H2" s="329"/>
      <c r="I2" s="329"/>
    </row>
    <row r="3" spans="1:14" ht="20.25" customHeight="1" x14ac:dyDescent="0.25">
      <c r="C3" s="12" t="s">
        <v>4</v>
      </c>
      <c r="E3" s="339"/>
      <c r="F3" s="339"/>
      <c r="G3" s="339"/>
      <c r="H3" s="339"/>
      <c r="I3" s="339"/>
    </row>
    <row r="4" spans="1:14" ht="20.25" customHeight="1" x14ac:dyDescent="0.25">
      <c r="C4" s="12" t="s">
        <v>5</v>
      </c>
      <c r="E4" s="342" t="str">
        <f>IF(Inputs!D11&gt;0,(CONCATENATE(Inputs!D11,"   -    ",Inputs!D13,"   -    ",Inputs!G11,"   -    ",Inputs!G13)),"")</f>
        <v/>
      </c>
      <c r="F4" s="342"/>
      <c r="G4" s="342"/>
      <c r="H4" s="342"/>
      <c r="I4" s="12" t="s">
        <v>8</v>
      </c>
      <c r="J4" s="343"/>
      <c r="K4" s="343"/>
    </row>
    <row r="5" spans="1:14" ht="12.75" customHeight="1" x14ac:dyDescent="0.25">
      <c r="E5" s="330" t="s">
        <v>44</v>
      </c>
      <c r="F5" s="330"/>
      <c r="G5" s="330"/>
      <c r="H5" s="330"/>
    </row>
    <row r="6" spans="1:14" s="13" customFormat="1" ht="18" customHeight="1" x14ac:dyDescent="0.25">
      <c r="A6" s="195"/>
      <c r="C6" s="14" t="s">
        <v>41</v>
      </c>
      <c r="D6" s="177"/>
      <c r="F6" s="15"/>
      <c r="G6" s="15"/>
      <c r="H6" s="15"/>
      <c r="I6" s="15"/>
      <c r="J6" s="15"/>
      <c r="K6" s="178"/>
    </row>
    <row r="7" spans="1:14" s="13" customFormat="1" ht="18" customHeight="1" x14ac:dyDescent="0.25">
      <c r="A7" s="195"/>
      <c r="C7" s="14" t="s">
        <v>102</v>
      </c>
      <c r="D7" s="177"/>
      <c r="F7" s="15"/>
      <c r="G7" s="15"/>
      <c r="H7" s="15"/>
      <c r="I7" s="15"/>
      <c r="J7" s="15"/>
      <c r="K7" s="178"/>
    </row>
    <row r="8" spans="1:14" s="13" customFormat="1" ht="18" customHeight="1" x14ac:dyDescent="0.25">
      <c r="A8" s="195"/>
      <c r="C8" s="14" t="s">
        <v>42</v>
      </c>
      <c r="D8" s="177"/>
      <c r="F8" s="15"/>
      <c r="G8" s="15"/>
      <c r="H8" s="15"/>
      <c r="I8" s="15"/>
      <c r="J8" s="15"/>
      <c r="K8" s="178"/>
    </row>
    <row r="9" spans="1:14" s="13" customFormat="1" ht="18" customHeight="1" x14ac:dyDescent="0.25">
      <c r="A9" s="195"/>
      <c r="D9" s="16" t="s">
        <v>7</v>
      </c>
      <c r="E9" s="17" t="str">
        <f>IF(Inputs!D5&gt;0,Inputs!D5,"")</f>
        <v/>
      </c>
      <c r="F9" s="18" t="s">
        <v>6</v>
      </c>
      <c r="G9" s="19" t="str">
        <f>IF(Inputs!D7&gt;0,(CONCATENATE(Inputs!D7," - ",Inputs!F7)),"")</f>
        <v/>
      </c>
      <c r="H9" s="18" t="s">
        <v>40</v>
      </c>
      <c r="I9" s="345" t="str">
        <f>IF(Inputs!H5&gt;0,(CONCATENATE(TEXT(Inputs!H5,"$00,000")," - ",TEXT(Inputs!H7,"$00,000"))),"")</f>
        <v/>
      </c>
      <c r="J9" s="345"/>
      <c r="K9" s="178"/>
      <c r="L9" s="20"/>
      <c r="N9" s="20"/>
    </row>
    <row r="10" spans="1:14" s="13" customFormat="1" ht="18" customHeight="1" x14ac:dyDescent="0.25">
      <c r="A10" s="195"/>
      <c r="C10" s="14" t="s">
        <v>43</v>
      </c>
      <c r="D10" s="177"/>
      <c r="F10" s="15"/>
      <c r="G10" s="15"/>
      <c r="H10" s="15"/>
      <c r="I10" s="15"/>
      <c r="J10" s="15"/>
      <c r="K10" s="178"/>
    </row>
    <row r="11" spans="1:14" ht="9" customHeight="1" x14ac:dyDescent="0.25">
      <c r="N11" s="11"/>
    </row>
    <row r="12" spans="1:14" x14ac:dyDescent="0.25">
      <c r="B12" s="341" t="str">
        <f>IF(Inputs!C16&gt;0,1,"")</f>
        <v/>
      </c>
      <c r="C12" s="324" t="str">
        <f>IF(Inputs!C16&gt;0,Inputs!C16,"")</f>
        <v/>
      </c>
      <c r="D12" s="325"/>
      <c r="E12" s="325"/>
      <c r="F12" s="325"/>
      <c r="G12" s="325"/>
      <c r="H12" s="325"/>
      <c r="I12" s="325"/>
      <c r="J12" s="333" t="s">
        <v>9</v>
      </c>
      <c r="K12" s="333"/>
      <c r="N12" s="11"/>
    </row>
    <row r="13" spans="1:14" x14ac:dyDescent="0.25">
      <c r="B13" s="341"/>
      <c r="C13" s="326"/>
      <c r="D13" s="327"/>
      <c r="E13" s="327"/>
      <c r="F13" s="327"/>
      <c r="G13" s="327"/>
      <c r="H13" s="327"/>
      <c r="I13" s="327"/>
      <c r="J13" s="333"/>
      <c r="K13" s="333"/>
      <c r="N13" s="11"/>
    </row>
    <row r="14" spans="1:14" ht="70.5" customHeight="1" x14ac:dyDescent="0.25">
      <c r="B14" s="344"/>
      <c r="C14" s="335"/>
      <c r="D14" s="335"/>
      <c r="E14" s="335"/>
      <c r="F14" s="335"/>
      <c r="G14" s="335"/>
      <c r="H14" s="335"/>
      <c r="I14" s="335"/>
      <c r="J14" s="334" t="s">
        <v>10</v>
      </c>
      <c r="K14" s="334"/>
      <c r="N14" s="11"/>
    </row>
    <row r="15" spans="1:14" x14ac:dyDescent="0.25">
      <c r="B15" s="344"/>
      <c r="C15" s="335"/>
      <c r="D15" s="335"/>
      <c r="E15" s="335"/>
      <c r="F15" s="335"/>
      <c r="G15" s="335"/>
      <c r="H15" s="335"/>
      <c r="I15" s="335"/>
      <c r="J15" s="334"/>
      <c r="K15" s="334"/>
      <c r="N15" s="11"/>
    </row>
    <row r="16" spans="1:14" x14ac:dyDescent="0.25">
      <c r="B16" s="341" t="str">
        <f>IF(Inputs!C17&gt;0,B12+1,"")</f>
        <v/>
      </c>
      <c r="C16" s="324" t="str">
        <f>IF(Inputs!C17&gt;0,Inputs!C17,"")</f>
        <v/>
      </c>
      <c r="D16" s="325"/>
      <c r="E16" s="325"/>
      <c r="F16" s="325"/>
      <c r="G16" s="325"/>
      <c r="H16" s="325"/>
      <c r="I16" s="325"/>
      <c r="J16" s="21"/>
      <c r="N16" s="11"/>
    </row>
    <row r="17" spans="2:16" x14ac:dyDescent="0.25">
      <c r="B17" s="341"/>
      <c r="C17" s="326"/>
      <c r="D17" s="327"/>
      <c r="E17" s="327"/>
      <c r="F17" s="327"/>
      <c r="G17" s="327"/>
      <c r="H17" s="327"/>
      <c r="I17" s="327"/>
      <c r="J17" s="21"/>
      <c r="N17" s="11"/>
    </row>
    <row r="18" spans="2:16" ht="70.5" customHeight="1" x14ac:dyDescent="0.25">
      <c r="B18" s="344"/>
      <c r="C18" s="335"/>
      <c r="D18" s="335"/>
      <c r="E18" s="335"/>
      <c r="F18" s="335"/>
      <c r="G18" s="335"/>
      <c r="H18" s="335"/>
      <c r="I18" s="335"/>
      <c r="J18" s="334" t="s">
        <v>10</v>
      </c>
      <c r="K18" s="334"/>
      <c r="N18" s="11"/>
    </row>
    <row r="19" spans="2:16" x14ac:dyDescent="0.25">
      <c r="B19" s="344"/>
      <c r="C19" s="335"/>
      <c r="D19" s="335"/>
      <c r="E19" s="335"/>
      <c r="F19" s="335"/>
      <c r="G19" s="335"/>
      <c r="H19" s="335"/>
      <c r="I19" s="335"/>
      <c r="J19" s="334"/>
      <c r="K19" s="334"/>
      <c r="N19" s="11"/>
    </row>
    <row r="20" spans="2:16" x14ac:dyDescent="0.25">
      <c r="B20" s="341" t="str">
        <f>IF(Inputs!C18&gt;0,B16+1,"")</f>
        <v/>
      </c>
      <c r="C20" s="324" t="str">
        <f>IF(Inputs!C18&gt;0,Inputs!C18,"")</f>
        <v/>
      </c>
      <c r="D20" s="325"/>
      <c r="E20" s="325"/>
      <c r="F20" s="325"/>
      <c r="G20" s="325"/>
      <c r="H20" s="325"/>
      <c r="I20" s="325"/>
      <c r="J20" s="332"/>
      <c r="K20" s="332"/>
      <c r="M20" s="331"/>
      <c r="N20" s="331"/>
      <c r="O20" s="331"/>
      <c r="P20" s="178"/>
    </row>
    <row r="21" spans="2:16" x14ac:dyDescent="0.25">
      <c r="B21" s="341"/>
      <c r="C21" s="326"/>
      <c r="D21" s="327"/>
      <c r="E21" s="327"/>
      <c r="F21" s="327"/>
      <c r="G21" s="327"/>
      <c r="H21" s="327"/>
      <c r="I21" s="327"/>
      <c r="J21" s="333"/>
      <c r="K21" s="333"/>
      <c r="M21" s="331"/>
      <c r="N21" s="331"/>
      <c r="O21" s="331"/>
      <c r="P21" s="178"/>
    </row>
    <row r="22" spans="2:16" ht="70.5" customHeight="1" x14ac:dyDescent="0.25">
      <c r="B22" s="344"/>
      <c r="C22" s="335"/>
      <c r="D22" s="335"/>
      <c r="E22" s="335"/>
      <c r="F22" s="335"/>
      <c r="G22" s="335"/>
      <c r="H22" s="335"/>
      <c r="I22" s="335"/>
      <c r="J22" s="334" t="s">
        <v>10</v>
      </c>
      <c r="K22" s="334"/>
      <c r="N22" s="11"/>
    </row>
    <row r="23" spans="2:16" x14ac:dyDescent="0.25">
      <c r="B23" s="344"/>
      <c r="C23" s="335"/>
      <c r="D23" s="335"/>
      <c r="E23" s="335"/>
      <c r="F23" s="335"/>
      <c r="G23" s="335"/>
      <c r="H23" s="335"/>
      <c r="I23" s="335"/>
      <c r="J23" s="334"/>
      <c r="K23" s="334"/>
      <c r="N23" s="11"/>
    </row>
    <row r="24" spans="2:16" x14ac:dyDescent="0.25">
      <c r="B24" s="341" t="str">
        <f>IF(Inputs!C19&gt;0,B20+1,"")</f>
        <v/>
      </c>
      <c r="C24" s="324" t="str">
        <f>IF(Inputs!C19&gt;0,Inputs!C19,"")</f>
        <v/>
      </c>
      <c r="D24" s="325"/>
      <c r="E24" s="325"/>
      <c r="F24" s="325"/>
      <c r="G24" s="325"/>
      <c r="H24" s="325"/>
      <c r="I24" s="325"/>
      <c r="J24" s="332"/>
      <c r="K24" s="332"/>
      <c r="M24" s="331"/>
      <c r="N24" s="331"/>
      <c r="O24" s="331"/>
      <c r="P24" s="178"/>
    </row>
    <row r="25" spans="2:16" x14ac:dyDescent="0.25">
      <c r="B25" s="341"/>
      <c r="C25" s="326"/>
      <c r="D25" s="327"/>
      <c r="E25" s="327"/>
      <c r="F25" s="327"/>
      <c r="G25" s="327"/>
      <c r="H25" s="327"/>
      <c r="I25" s="327"/>
      <c r="J25" s="333"/>
      <c r="K25" s="333"/>
      <c r="M25" s="331"/>
      <c r="N25" s="331"/>
      <c r="O25" s="331"/>
      <c r="P25" s="178"/>
    </row>
    <row r="26" spans="2:16" ht="70.5" customHeight="1" x14ac:dyDescent="0.25">
      <c r="B26" s="344"/>
      <c r="C26" s="335"/>
      <c r="D26" s="335"/>
      <c r="E26" s="335"/>
      <c r="F26" s="335"/>
      <c r="G26" s="335"/>
      <c r="H26" s="335"/>
      <c r="I26" s="335"/>
      <c r="J26" s="334" t="s">
        <v>10</v>
      </c>
      <c r="K26" s="334"/>
      <c r="N26" s="11"/>
    </row>
    <row r="27" spans="2:16" x14ac:dyDescent="0.25">
      <c r="B27" s="344"/>
      <c r="C27" s="335"/>
      <c r="D27" s="335"/>
      <c r="E27" s="335"/>
      <c r="F27" s="335"/>
      <c r="G27" s="335"/>
      <c r="H27" s="335"/>
      <c r="I27" s="335"/>
      <c r="J27" s="334"/>
      <c r="K27" s="334"/>
      <c r="N27" s="11"/>
    </row>
    <row r="28" spans="2:16" x14ac:dyDescent="0.25">
      <c r="B28" s="341" t="str">
        <f>IF(Inputs!C20&gt;0,B24+1,"")</f>
        <v/>
      </c>
      <c r="C28" s="324" t="str">
        <f>IF(Inputs!C20&gt;0,Inputs!C20,"")</f>
        <v/>
      </c>
      <c r="D28" s="325"/>
      <c r="E28" s="325"/>
      <c r="F28" s="325"/>
      <c r="G28" s="325"/>
      <c r="H28" s="325"/>
      <c r="I28" s="325"/>
      <c r="J28" s="332"/>
      <c r="K28" s="332"/>
      <c r="M28" s="331"/>
      <c r="N28" s="331"/>
      <c r="O28" s="331"/>
      <c r="P28" s="178"/>
    </row>
    <row r="29" spans="2:16" x14ac:dyDescent="0.25">
      <c r="B29" s="341"/>
      <c r="C29" s="326"/>
      <c r="D29" s="327"/>
      <c r="E29" s="327"/>
      <c r="F29" s="327"/>
      <c r="G29" s="327"/>
      <c r="H29" s="327"/>
      <c r="I29" s="327"/>
      <c r="J29" s="333"/>
      <c r="K29" s="333"/>
      <c r="M29" s="331"/>
      <c r="N29" s="331"/>
      <c r="O29" s="331"/>
      <c r="P29" s="178"/>
    </row>
    <row r="30" spans="2:16" ht="70.5" customHeight="1" x14ac:dyDescent="0.25">
      <c r="B30" s="344"/>
      <c r="C30" s="335"/>
      <c r="D30" s="335"/>
      <c r="E30" s="335"/>
      <c r="F30" s="335"/>
      <c r="G30" s="335"/>
      <c r="H30" s="335"/>
      <c r="I30" s="335"/>
      <c r="J30" s="334" t="s">
        <v>10</v>
      </c>
      <c r="K30" s="334"/>
      <c r="N30" s="11"/>
    </row>
    <row r="31" spans="2:16" x14ac:dyDescent="0.25">
      <c r="B31" s="344"/>
      <c r="C31" s="335"/>
      <c r="D31" s="335"/>
      <c r="E31" s="335"/>
      <c r="F31" s="335"/>
      <c r="G31" s="335"/>
      <c r="H31" s="335"/>
      <c r="I31" s="335"/>
      <c r="J31" s="334"/>
      <c r="K31" s="334"/>
      <c r="N31" s="11"/>
    </row>
    <row r="32" spans="2:16" ht="20.25" customHeight="1" x14ac:dyDescent="0.25">
      <c r="C32" s="12" t="s">
        <v>2</v>
      </c>
      <c r="E32" s="329" t="str">
        <f>E2</f>
        <v/>
      </c>
      <c r="F32" s="329"/>
      <c r="G32" s="329"/>
      <c r="H32" s="329"/>
      <c r="I32" s="329"/>
    </row>
    <row r="33" spans="2:16" ht="20.25" customHeight="1" x14ac:dyDescent="0.25">
      <c r="C33" s="12" t="s">
        <v>4</v>
      </c>
      <c r="E33" s="339" t="str">
        <f>IF(E3&gt;0,E3,"")</f>
        <v/>
      </c>
      <c r="F33" s="339"/>
      <c r="G33" s="339"/>
      <c r="H33" s="339"/>
      <c r="I33" s="339"/>
    </row>
    <row r="34" spans="2:16" ht="20.25" customHeight="1" x14ac:dyDescent="0.25">
      <c r="C34" s="12" t="s">
        <v>5</v>
      </c>
      <c r="E34" s="342" t="str">
        <f>E4</f>
        <v/>
      </c>
      <c r="F34" s="342"/>
      <c r="G34" s="342"/>
      <c r="H34" s="342"/>
      <c r="I34" s="12"/>
      <c r="J34" s="252"/>
      <c r="K34" s="252"/>
    </row>
    <row r="35" spans="2:16" ht="12.75" customHeight="1" x14ac:dyDescent="0.25">
      <c r="E35" s="330" t="s">
        <v>44</v>
      </c>
      <c r="F35" s="330"/>
      <c r="G35" s="330"/>
      <c r="H35" s="330"/>
    </row>
    <row r="36" spans="2:16" x14ac:dyDescent="0.25">
      <c r="E36" s="42"/>
      <c r="F36" s="42"/>
      <c r="G36" s="42"/>
      <c r="H36" s="42"/>
      <c r="N36" s="11"/>
    </row>
    <row r="37" spans="2:16" x14ac:dyDescent="0.25">
      <c r="B37" s="341" t="str">
        <f>IF(Inputs!C21&gt;0,B28+1,"")</f>
        <v/>
      </c>
      <c r="C37" s="324" t="str">
        <f>IF(Inputs!C21&gt;0,Inputs!C21,"")</f>
        <v/>
      </c>
      <c r="D37" s="325"/>
      <c r="E37" s="325"/>
      <c r="F37" s="325"/>
      <c r="G37" s="325"/>
      <c r="H37" s="325"/>
      <c r="I37" s="325"/>
      <c r="J37" s="332" t="s">
        <v>9</v>
      </c>
      <c r="K37" s="332"/>
      <c r="M37" s="331"/>
      <c r="N37" s="331"/>
      <c r="O37" s="331"/>
      <c r="P37" s="178"/>
    </row>
    <row r="38" spans="2:16" x14ac:dyDescent="0.25">
      <c r="B38" s="341"/>
      <c r="C38" s="326"/>
      <c r="D38" s="327"/>
      <c r="E38" s="327"/>
      <c r="F38" s="327"/>
      <c r="G38" s="327"/>
      <c r="H38" s="327"/>
      <c r="I38" s="327"/>
      <c r="J38" s="333"/>
      <c r="K38" s="333"/>
      <c r="M38" s="331"/>
      <c r="N38" s="331"/>
      <c r="O38" s="331"/>
      <c r="P38" s="178"/>
    </row>
    <row r="39" spans="2:16" ht="83.25" customHeight="1" x14ac:dyDescent="0.25">
      <c r="B39" s="250"/>
      <c r="C39" s="335"/>
      <c r="D39" s="335"/>
      <c r="E39" s="335"/>
      <c r="F39" s="335"/>
      <c r="G39" s="335"/>
      <c r="H39" s="335"/>
      <c r="I39" s="335"/>
      <c r="J39" s="334" t="s">
        <v>10</v>
      </c>
      <c r="K39" s="334"/>
      <c r="N39" s="11"/>
    </row>
    <row r="40" spans="2:16" x14ac:dyDescent="0.25">
      <c r="B40" s="250"/>
      <c r="C40" s="335"/>
      <c r="D40" s="335"/>
      <c r="E40" s="335"/>
      <c r="F40" s="335"/>
      <c r="G40" s="335"/>
      <c r="H40" s="335"/>
      <c r="I40" s="335"/>
      <c r="J40" s="334"/>
      <c r="K40" s="334"/>
      <c r="N40" s="11"/>
    </row>
    <row r="41" spans="2:16" ht="24" customHeight="1" x14ac:dyDescent="0.25">
      <c r="B41" s="341" t="str">
        <f>IF(Inputs!C22&gt;0,B37+1,"")</f>
        <v/>
      </c>
      <c r="C41" s="324" t="str">
        <f>IF(Inputs!C22&gt;0,Inputs!C22,"")</f>
        <v/>
      </c>
      <c r="D41" s="325"/>
      <c r="E41" s="325"/>
      <c r="F41" s="325"/>
      <c r="G41" s="325"/>
      <c r="H41" s="325"/>
      <c r="I41" s="325"/>
      <c r="J41" s="332"/>
      <c r="K41" s="332"/>
      <c r="M41" s="331"/>
      <c r="N41" s="331"/>
      <c r="O41" s="331"/>
      <c r="P41" s="178"/>
    </row>
    <row r="42" spans="2:16" ht="24" customHeight="1" x14ac:dyDescent="0.25">
      <c r="B42" s="341"/>
      <c r="C42" s="326"/>
      <c r="D42" s="327"/>
      <c r="E42" s="327"/>
      <c r="F42" s="327"/>
      <c r="G42" s="327"/>
      <c r="H42" s="327"/>
      <c r="I42" s="327"/>
      <c r="J42" s="333"/>
      <c r="K42" s="333"/>
      <c r="M42" s="331"/>
      <c r="N42" s="331"/>
      <c r="O42" s="331"/>
      <c r="P42" s="178"/>
    </row>
    <row r="43" spans="2:16" ht="83.25" customHeight="1" x14ac:dyDescent="0.25">
      <c r="B43" s="344"/>
      <c r="C43" s="335"/>
      <c r="D43" s="335"/>
      <c r="E43" s="335"/>
      <c r="F43" s="335"/>
      <c r="G43" s="335"/>
      <c r="H43" s="335"/>
      <c r="I43" s="335"/>
      <c r="J43" s="334" t="s">
        <v>10</v>
      </c>
      <c r="K43" s="334"/>
      <c r="N43" s="11"/>
    </row>
    <row r="44" spans="2:16" x14ac:dyDescent="0.25">
      <c r="B44" s="344"/>
      <c r="C44" s="335"/>
      <c r="D44" s="335"/>
      <c r="E44" s="335"/>
      <c r="F44" s="335"/>
      <c r="G44" s="335"/>
      <c r="H44" s="335"/>
      <c r="I44" s="335"/>
      <c r="J44" s="334"/>
      <c r="K44" s="334"/>
      <c r="N44" s="11"/>
    </row>
    <row r="45" spans="2:16" x14ac:dyDescent="0.25">
      <c r="B45" s="249" t="str">
        <f>IF(Inputs!C23&gt;0,B41+1,"")</f>
        <v/>
      </c>
      <c r="C45" s="324" t="str">
        <f>IF(Inputs!C23&gt;0,Inputs!C23,"")</f>
        <v/>
      </c>
      <c r="D45" s="325"/>
      <c r="E45" s="325"/>
      <c r="F45" s="325"/>
      <c r="G45" s="325"/>
      <c r="H45" s="325"/>
      <c r="I45" s="325"/>
      <c r="J45" s="332"/>
      <c r="K45" s="332"/>
      <c r="M45" s="331"/>
      <c r="N45" s="331"/>
      <c r="O45" s="331"/>
      <c r="P45" s="178"/>
    </row>
    <row r="46" spans="2:16" x14ac:dyDescent="0.25">
      <c r="B46" s="249"/>
      <c r="C46" s="326"/>
      <c r="D46" s="327"/>
      <c r="E46" s="327"/>
      <c r="F46" s="327"/>
      <c r="G46" s="327"/>
      <c r="H46" s="327"/>
      <c r="I46" s="327"/>
      <c r="J46" s="333"/>
      <c r="K46" s="333"/>
      <c r="M46" s="331"/>
      <c r="N46" s="331"/>
      <c r="O46" s="331"/>
      <c r="P46" s="178"/>
    </row>
    <row r="47" spans="2:16" ht="83.25" customHeight="1" x14ac:dyDescent="0.25">
      <c r="B47" s="344"/>
      <c r="C47" s="335"/>
      <c r="D47" s="335"/>
      <c r="E47" s="335"/>
      <c r="F47" s="335"/>
      <c r="G47" s="335"/>
      <c r="H47" s="335"/>
      <c r="I47" s="335"/>
      <c r="J47" s="334" t="s">
        <v>10</v>
      </c>
      <c r="K47" s="334"/>
      <c r="N47" s="11"/>
    </row>
    <row r="48" spans="2:16" x14ac:dyDescent="0.25">
      <c r="B48" s="344"/>
      <c r="C48" s="335"/>
      <c r="D48" s="335"/>
      <c r="E48" s="335"/>
      <c r="F48" s="335"/>
      <c r="G48" s="335"/>
      <c r="H48" s="335"/>
      <c r="I48" s="335"/>
      <c r="J48" s="334"/>
      <c r="K48" s="334"/>
      <c r="N48" s="11"/>
    </row>
    <row r="49" spans="2:16" x14ac:dyDescent="0.25">
      <c r="B49" s="341" t="str">
        <f>IF(Inputs!C24&gt;0,B45+1,"")</f>
        <v/>
      </c>
      <c r="C49" s="324" t="str">
        <f>IF(Inputs!C24&gt;0,Inputs!C24,"")</f>
        <v/>
      </c>
      <c r="D49" s="325"/>
      <c r="E49" s="325"/>
      <c r="F49" s="325"/>
      <c r="G49" s="325"/>
      <c r="H49" s="325"/>
      <c r="I49" s="325"/>
      <c r="J49" s="332"/>
      <c r="K49" s="332"/>
      <c r="M49" s="331"/>
      <c r="N49" s="331"/>
      <c r="O49" s="331"/>
      <c r="P49" s="178"/>
    </row>
    <row r="50" spans="2:16" x14ac:dyDescent="0.25">
      <c r="B50" s="341"/>
      <c r="C50" s="326"/>
      <c r="D50" s="327"/>
      <c r="E50" s="327"/>
      <c r="F50" s="327"/>
      <c r="G50" s="327"/>
      <c r="H50" s="327"/>
      <c r="I50" s="327"/>
      <c r="J50" s="333"/>
      <c r="K50" s="333"/>
      <c r="M50" s="331"/>
      <c r="N50" s="331"/>
      <c r="O50" s="331"/>
      <c r="P50" s="178"/>
    </row>
    <row r="51" spans="2:16" ht="83.25" customHeight="1" x14ac:dyDescent="0.25">
      <c r="B51" s="250"/>
      <c r="C51" s="335"/>
      <c r="D51" s="335"/>
      <c r="E51" s="335"/>
      <c r="F51" s="335"/>
      <c r="G51" s="335"/>
      <c r="H51" s="335"/>
      <c r="I51" s="335"/>
      <c r="J51" s="334" t="s">
        <v>10</v>
      </c>
      <c r="K51" s="334"/>
      <c r="N51" s="11"/>
    </row>
    <row r="52" spans="2:16" x14ac:dyDescent="0.25">
      <c r="B52" s="250"/>
      <c r="C52" s="335"/>
      <c r="D52" s="335"/>
      <c r="E52" s="335"/>
      <c r="F52" s="335"/>
      <c r="G52" s="335"/>
      <c r="H52" s="335"/>
      <c r="I52" s="335"/>
      <c r="J52" s="334"/>
      <c r="K52" s="334"/>
      <c r="N52" s="11"/>
    </row>
    <row r="53" spans="2:16" x14ac:dyDescent="0.25">
      <c r="B53" s="341" t="str">
        <f>IF(Inputs!C25&gt;0,B49+1,"")</f>
        <v/>
      </c>
      <c r="C53" s="324" t="str">
        <f>IF(Inputs!C25&gt;0,Inputs!C25,"")</f>
        <v/>
      </c>
      <c r="D53" s="325"/>
      <c r="E53" s="325"/>
      <c r="F53" s="325"/>
      <c r="G53" s="325"/>
      <c r="H53" s="325"/>
      <c r="I53" s="325"/>
      <c r="J53" s="332"/>
      <c r="K53" s="332"/>
      <c r="M53" s="331"/>
      <c r="N53" s="331"/>
      <c r="O53" s="331"/>
      <c r="P53" s="178"/>
    </row>
    <row r="54" spans="2:16" x14ac:dyDescent="0.25">
      <c r="B54" s="341"/>
      <c r="C54" s="326"/>
      <c r="D54" s="327"/>
      <c r="E54" s="327"/>
      <c r="F54" s="327"/>
      <c r="G54" s="327"/>
      <c r="H54" s="327"/>
      <c r="I54" s="327"/>
      <c r="J54" s="333"/>
      <c r="K54" s="333"/>
      <c r="M54" s="331"/>
      <c r="N54" s="331"/>
      <c r="O54" s="331"/>
      <c r="P54" s="178"/>
    </row>
    <row r="55" spans="2:16" ht="83.25" customHeight="1" x14ac:dyDescent="0.25">
      <c r="B55" s="250"/>
      <c r="C55" s="335"/>
      <c r="D55" s="335"/>
      <c r="E55" s="335"/>
      <c r="F55" s="335"/>
      <c r="G55" s="335"/>
      <c r="H55" s="335"/>
      <c r="I55" s="335"/>
      <c r="J55" s="334" t="s">
        <v>10</v>
      </c>
      <c r="K55" s="334"/>
      <c r="N55" s="11"/>
    </row>
    <row r="56" spans="2:16" x14ac:dyDescent="0.25">
      <c r="B56" s="250"/>
      <c r="C56" s="335"/>
      <c r="D56" s="335"/>
      <c r="E56" s="335"/>
      <c r="F56" s="335"/>
      <c r="G56" s="335"/>
      <c r="H56" s="335"/>
      <c r="I56" s="335"/>
      <c r="J56" s="334"/>
      <c r="K56" s="334"/>
      <c r="N56" s="11"/>
    </row>
    <row r="57" spans="2:16" s="10" customFormat="1" ht="20.25" customHeight="1" x14ac:dyDescent="0.25">
      <c r="C57" s="12" t="s">
        <v>2</v>
      </c>
      <c r="D57" s="11"/>
      <c r="E57" s="329" t="str">
        <f>E32</f>
        <v/>
      </c>
      <c r="F57" s="329"/>
      <c r="G57" s="329"/>
      <c r="H57" s="329"/>
      <c r="I57" s="329"/>
    </row>
    <row r="58" spans="2:16" s="10" customFormat="1" ht="20.25" customHeight="1" x14ac:dyDescent="0.25">
      <c r="C58" s="12" t="s">
        <v>4</v>
      </c>
      <c r="D58" s="11"/>
      <c r="E58" s="251" t="str">
        <f>IF(E3&gt;0,E3,"")</f>
        <v/>
      </c>
      <c r="F58" s="251"/>
      <c r="G58" s="251"/>
      <c r="H58" s="251"/>
      <c r="I58" s="251"/>
    </row>
    <row r="59" spans="2:16" s="10" customFormat="1" ht="20.25" customHeight="1" x14ac:dyDescent="0.25">
      <c r="C59" s="12" t="s">
        <v>5</v>
      </c>
      <c r="D59" s="11"/>
      <c r="E59" s="342" t="str">
        <f>E34</f>
        <v/>
      </c>
      <c r="F59" s="342"/>
      <c r="G59" s="342"/>
      <c r="H59" s="342"/>
      <c r="I59" s="12"/>
      <c r="J59" s="328"/>
      <c r="K59" s="328"/>
    </row>
    <row r="60" spans="2:16" s="10" customFormat="1" ht="12.75" customHeight="1" x14ac:dyDescent="0.25">
      <c r="D60" s="11"/>
      <c r="E60" s="330" t="s">
        <v>44</v>
      </c>
      <c r="F60" s="330"/>
      <c r="G60" s="330"/>
      <c r="H60" s="330"/>
    </row>
    <row r="61" spans="2:16" s="10" customFormat="1" x14ac:dyDescent="0.25">
      <c r="D61" s="11"/>
      <c r="E61" s="42"/>
      <c r="F61" s="42"/>
      <c r="G61" s="42"/>
      <c r="H61" s="42"/>
      <c r="N61" s="11"/>
    </row>
    <row r="62" spans="2:16" s="10" customFormat="1" ht="15" customHeight="1" x14ac:dyDescent="0.25">
      <c r="B62" s="322"/>
      <c r="C62" s="324" t="str">
        <f>IF(Inputs!C27&gt;0,Inputs!C27,"")</f>
        <v/>
      </c>
      <c r="D62" s="325"/>
      <c r="E62" s="325"/>
      <c r="F62" s="325"/>
      <c r="G62" s="325"/>
      <c r="H62" s="325"/>
      <c r="I62" s="325"/>
      <c r="J62" s="15"/>
      <c r="K62" s="15"/>
    </row>
    <row r="63" spans="2:16" s="10" customFormat="1" x14ac:dyDescent="0.25">
      <c r="B63" s="322"/>
      <c r="C63" s="326"/>
      <c r="D63" s="327"/>
      <c r="E63" s="327"/>
      <c r="F63" s="327"/>
      <c r="G63" s="327"/>
      <c r="H63" s="327"/>
      <c r="I63" s="327"/>
      <c r="J63" s="15"/>
      <c r="K63" s="15"/>
    </row>
    <row r="64" spans="2:16" s="10" customFormat="1" ht="102" customHeight="1" x14ac:dyDescent="0.25">
      <c r="B64" s="193"/>
      <c r="C64" s="323"/>
      <c r="D64" s="323"/>
      <c r="E64" s="323"/>
      <c r="F64" s="323"/>
      <c r="G64" s="323"/>
      <c r="H64" s="323"/>
      <c r="I64" s="323"/>
      <c r="J64" s="43"/>
      <c r="K64" s="43"/>
    </row>
    <row r="65" spans="1:11" ht="15" customHeight="1" x14ac:dyDescent="0.25">
      <c r="B65" s="322"/>
      <c r="C65" s="324" t="str">
        <f>IF(Inputs!C28&gt;0,Inputs!C28,"")</f>
        <v/>
      </c>
      <c r="D65" s="325"/>
      <c r="E65" s="325"/>
      <c r="F65" s="325"/>
      <c r="G65" s="325"/>
      <c r="H65" s="325"/>
      <c r="I65" s="325"/>
      <c r="J65" s="43"/>
      <c r="K65" s="43"/>
    </row>
    <row r="66" spans="1:11" x14ac:dyDescent="0.25">
      <c r="B66" s="322"/>
      <c r="C66" s="326"/>
      <c r="D66" s="327"/>
      <c r="E66" s="327"/>
      <c r="F66" s="327"/>
      <c r="G66" s="327"/>
      <c r="H66" s="327"/>
      <c r="I66" s="327"/>
      <c r="J66" s="43"/>
      <c r="K66" s="43"/>
    </row>
    <row r="67" spans="1:11" ht="102" customHeight="1" x14ac:dyDescent="0.25">
      <c r="B67" s="193"/>
      <c r="C67" s="253"/>
      <c r="D67" s="253"/>
      <c r="E67" s="253"/>
      <c r="F67" s="253"/>
      <c r="G67" s="253"/>
      <c r="H67" s="240"/>
      <c r="I67" s="253"/>
      <c r="J67" s="43"/>
      <c r="K67" s="43"/>
    </row>
    <row r="68" spans="1:11" x14ac:dyDescent="0.25">
      <c r="C68" s="11"/>
      <c r="D68" s="178"/>
      <c r="F68" s="22" t="s">
        <v>62</v>
      </c>
      <c r="G68" s="178"/>
      <c r="H68" s="22" t="s">
        <v>61</v>
      </c>
      <c r="I68" s="16" t="s">
        <v>63</v>
      </c>
      <c r="J68" s="23" t="s">
        <v>59</v>
      </c>
      <c r="K68" s="24" t="str">
        <f>IF(Inputs!C16&gt;0,(MAX(B12:B56)*5),"")</f>
        <v/>
      </c>
    </row>
    <row r="69" spans="1:11" s="178" customFormat="1" ht="31.5" customHeight="1" x14ac:dyDescent="0.25">
      <c r="A69" s="196"/>
      <c r="C69" s="11"/>
      <c r="D69" s="11"/>
      <c r="E69" s="25" t="s">
        <v>27</v>
      </c>
      <c r="F69" s="24"/>
      <c r="G69" s="24"/>
      <c r="H69" s="24"/>
    </row>
    <row r="70" spans="1:11" ht="8.25" customHeight="1" x14ac:dyDescent="0.25"/>
    <row r="71" spans="1:11" ht="17.25" x14ac:dyDescent="0.25">
      <c r="B71" s="340" t="s">
        <v>11</v>
      </c>
      <c r="C71" s="340"/>
      <c r="D71" s="340"/>
      <c r="E71" s="340"/>
      <c r="F71" s="340"/>
      <c r="G71" s="340"/>
      <c r="H71" s="340"/>
      <c r="I71" s="340"/>
      <c r="J71" s="340"/>
      <c r="K71" s="340"/>
    </row>
    <row r="72" spans="1:11" x14ac:dyDescent="0.25">
      <c r="C72" s="334">
        <v>5</v>
      </c>
      <c r="D72" s="39" t="s">
        <v>12</v>
      </c>
      <c r="E72" s="177"/>
      <c r="F72" s="178"/>
      <c r="G72" s="178"/>
      <c r="H72" s="178"/>
      <c r="I72" s="178"/>
      <c r="J72" s="178"/>
      <c r="K72" s="178"/>
    </row>
    <row r="73" spans="1:11" ht="42" customHeight="1" x14ac:dyDescent="0.25">
      <c r="C73" s="337"/>
      <c r="D73" s="336" t="s">
        <v>13</v>
      </c>
      <c r="E73" s="336"/>
      <c r="F73" s="336"/>
      <c r="G73" s="336"/>
      <c r="H73" s="336"/>
      <c r="I73" s="336"/>
      <c r="J73" s="336"/>
      <c r="K73" s="40"/>
    </row>
    <row r="74" spans="1:11" x14ac:dyDescent="0.25">
      <c r="C74" s="338">
        <v>4</v>
      </c>
      <c r="D74" s="26" t="s">
        <v>14</v>
      </c>
      <c r="E74" s="179"/>
      <c r="F74" s="27"/>
      <c r="G74" s="27"/>
      <c r="H74" s="27"/>
      <c r="I74" s="27"/>
      <c r="J74" s="27"/>
      <c r="K74" s="39"/>
    </row>
    <row r="75" spans="1:11" ht="43.5" customHeight="1" x14ac:dyDescent="0.25">
      <c r="C75" s="337"/>
      <c r="D75" s="336" t="s">
        <v>19</v>
      </c>
      <c r="E75" s="336"/>
      <c r="F75" s="336"/>
      <c r="G75" s="336"/>
      <c r="H75" s="336"/>
      <c r="I75" s="336"/>
      <c r="J75" s="336"/>
      <c r="K75" s="41"/>
    </row>
    <row r="76" spans="1:11" x14ac:dyDescent="0.25">
      <c r="C76" s="334">
        <v>3</v>
      </c>
      <c r="D76" s="39" t="s">
        <v>15</v>
      </c>
      <c r="E76" s="177"/>
      <c r="F76" s="178"/>
      <c r="G76" s="178"/>
      <c r="H76" s="178"/>
      <c r="I76" s="178"/>
      <c r="J76" s="178"/>
      <c r="K76" s="39"/>
    </row>
    <row r="77" spans="1:11" ht="30" customHeight="1" x14ac:dyDescent="0.25">
      <c r="C77" s="337"/>
      <c r="D77" s="336" t="s">
        <v>20</v>
      </c>
      <c r="E77" s="336"/>
      <c r="F77" s="336"/>
      <c r="G77" s="336"/>
      <c r="H77" s="336"/>
      <c r="I77" s="336"/>
      <c r="J77" s="336"/>
      <c r="K77" s="41"/>
    </row>
    <row r="78" spans="1:11" x14ac:dyDescent="0.25">
      <c r="C78" s="334">
        <v>2</v>
      </c>
      <c r="D78" s="39" t="s">
        <v>16</v>
      </c>
      <c r="E78" s="177"/>
      <c r="F78" s="178"/>
      <c r="G78" s="178"/>
      <c r="H78" s="178"/>
      <c r="I78" s="178"/>
      <c r="J78" s="178"/>
      <c r="K78" s="39"/>
    </row>
    <row r="79" spans="1:11" ht="46.5" customHeight="1" x14ac:dyDescent="0.25">
      <c r="C79" s="337"/>
      <c r="D79" s="336" t="s">
        <v>103</v>
      </c>
      <c r="E79" s="336"/>
      <c r="F79" s="336"/>
      <c r="G79" s="336"/>
      <c r="H79" s="336"/>
      <c r="I79" s="336"/>
      <c r="J79" s="336"/>
      <c r="K79" s="41"/>
    </row>
    <row r="80" spans="1:11" x14ac:dyDescent="0.25">
      <c r="C80" s="334">
        <v>1</v>
      </c>
      <c r="D80" s="39" t="s">
        <v>17</v>
      </c>
      <c r="E80" s="177"/>
      <c r="F80" s="178"/>
      <c r="G80" s="178"/>
      <c r="H80" s="178"/>
      <c r="I80" s="178"/>
      <c r="J80" s="178"/>
      <c r="K80" s="39"/>
    </row>
    <row r="81" spans="3:11" s="10" customFormat="1" ht="30.75" customHeight="1" x14ac:dyDescent="0.25">
      <c r="C81" s="337"/>
      <c r="D81" s="336" t="s">
        <v>104</v>
      </c>
      <c r="E81" s="336"/>
      <c r="F81" s="336"/>
      <c r="G81" s="336"/>
      <c r="H81" s="336"/>
      <c r="I81" s="336"/>
      <c r="J81" s="336"/>
      <c r="K81" s="41"/>
    </row>
    <row r="82" spans="3:11" s="10" customFormat="1" x14ac:dyDescent="0.25">
      <c r="C82" s="334">
        <v>0</v>
      </c>
      <c r="D82" s="39" t="s">
        <v>18</v>
      </c>
      <c r="E82" s="177"/>
      <c r="F82" s="178"/>
      <c r="G82" s="178"/>
      <c r="H82" s="178"/>
      <c r="I82" s="178"/>
      <c r="J82" s="178"/>
      <c r="K82" s="39"/>
    </row>
    <row r="83" spans="3:11" s="10" customFormat="1" ht="29.25" customHeight="1" x14ac:dyDescent="0.25">
      <c r="C83" s="337"/>
      <c r="D83" s="336" t="s">
        <v>105</v>
      </c>
      <c r="E83" s="336"/>
      <c r="F83" s="336"/>
      <c r="G83" s="336"/>
      <c r="H83" s="336"/>
      <c r="I83" s="336"/>
      <c r="J83" s="336"/>
      <c r="K83" s="41"/>
    </row>
    <row r="84" spans="3:11" s="10" customFormat="1" hidden="1" x14ac:dyDescent="0.25">
      <c r="D84" s="11"/>
    </row>
    <row r="85" spans="3:11" s="10" customFormat="1" hidden="1" x14ac:dyDescent="0.25">
      <c r="D85" s="11"/>
    </row>
    <row r="86" spans="3:11" s="10" customFormat="1" hidden="1" x14ac:dyDescent="0.25">
      <c r="D86" s="11"/>
    </row>
    <row r="87" spans="3:11" s="10" customFormat="1" hidden="1" x14ac:dyDescent="0.25">
      <c r="D87" s="11"/>
    </row>
    <row r="88" spans="3:11" s="10" customFormat="1" hidden="1" x14ac:dyDescent="0.25">
      <c r="D88" s="11"/>
    </row>
    <row r="89" spans="3:11" s="10" customFormat="1" x14ac:dyDescent="0.25">
      <c r="D89" s="11"/>
    </row>
    <row r="90" spans="3:11" s="10" customFormat="1" x14ac:dyDescent="0.25">
      <c r="D90" s="11"/>
    </row>
    <row r="91" spans="3:11" s="10" customFormat="1" x14ac:dyDescent="0.25">
      <c r="D91" s="11"/>
    </row>
    <row r="92" spans="3:11" s="10" customFormat="1" x14ac:dyDescent="0.25">
      <c r="D92" s="11"/>
    </row>
    <row r="93" spans="3:11" s="10" customFormat="1" x14ac:dyDescent="0.25">
      <c r="D93" s="11"/>
    </row>
    <row r="94" spans="3:11" s="10" customFormat="1" x14ac:dyDescent="0.25">
      <c r="D94" s="11"/>
    </row>
    <row r="95" spans="3:11" s="10" customFormat="1" x14ac:dyDescent="0.25">
      <c r="D95" s="11"/>
    </row>
    <row r="96" spans="3:11" s="10" customFormat="1" x14ac:dyDescent="0.25">
      <c r="D96" s="11"/>
    </row>
    <row r="97" spans="1:4" x14ac:dyDescent="0.25">
      <c r="A97" s="10"/>
      <c r="D97" s="10"/>
    </row>
    <row r="98" spans="1:4" x14ac:dyDescent="0.25">
      <c r="A98" s="10"/>
      <c r="D98" s="10"/>
    </row>
    <row r="99" spans="1:4" x14ac:dyDescent="0.25">
      <c r="A99" s="10"/>
      <c r="D99" s="10"/>
    </row>
    <row r="100" spans="1:4" x14ac:dyDescent="0.25">
      <c r="A100" s="10"/>
      <c r="D100" s="10"/>
    </row>
    <row r="101" spans="1:4" x14ac:dyDescent="0.25">
      <c r="A101" s="10"/>
      <c r="D101" s="10"/>
    </row>
    <row r="102" spans="1:4" x14ac:dyDescent="0.25">
      <c r="A102" s="10"/>
      <c r="D102" s="10"/>
    </row>
    <row r="103" spans="1:4" x14ac:dyDescent="0.25">
      <c r="A103" s="10"/>
      <c r="D103" s="10"/>
    </row>
    <row r="104" spans="1:4" x14ac:dyDescent="0.25">
      <c r="A104" s="10"/>
      <c r="D104" s="10"/>
    </row>
    <row r="105" spans="1:4" x14ac:dyDescent="0.25">
      <c r="A105" s="10"/>
      <c r="D105" s="10"/>
    </row>
    <row r="106" spans="1:4" x14ac:dyDescent="0.25">
      <c r="A106" s="10"/>
      <c r="D106" s="10"/>
    </row>
    <row r="107" spans="1:4" x14ac:dyDescent="0.25">
      <c r="A107" s="10"/>
      <c r="D107" s="10"/>
    </row>
    <row r="108" spans="1:4" x14ac:dyDescent="0.25">
      <c r="A108" s="10"/>
      <c r="D108" s="10"/>
    </row>
    <row r="109" spans="1:4" x14ac:dyDescent="0.25">
      <c r="A109" s="10"/>
      <c r="D109" s="10"/>
    </row>
    <row r="110" spans="1:4" x14ac:dyDescent="0.25">
      <c r="A110" s="10"/>
      <c r="D110" s="10"/>
    </row>
    <row r="111" spans="1:4" x14ac:dyDescent="0.25">
      <c r="A111" s="10"/>
      <c r="D111" s="10"/>
    </row>
    <row r="112" spans="1:4" x14ac:dyDescent="0.25">
      <c r="A112" s="10"/>
      <c r="D112" s="10"/>
    </row>
    <row r="113" spans="1:4" x14ac:dyDescent="0.25">
      <c r="A113" s="10"/>
      <c r="D113" s="10"/>
    </row>
  </sheetData>
  <sheetProtection sheet="1" objects="1" selectLockedCells="1"/>
  <mergeCells count="95">
    <mergeCell ref="E5:H5"/>
    <mergeCell ref="I9:J9"/>
    <mergeCell ref="B43:B44"/>
    <mergeCell ref="B16:B17"/>
    <mergeCell ref="B37:B38"/>
    <mergeCell ref="C37:I38"/>
    <mergeCell ref="B41:B42"/>
    <mergeCell ref="B49:B50"/>
    <mergeCell ref="J51:K52"/>
    <mergeCell ref="B28:B29"/>
    <mergeCell ref="C28:I29"/>
    <mergeCell ref="C18:I19"/>
    <mergeCell ref="C26:I27"/>
    <mergeCell ref="E32:I32"/>
    <mergeCell ref="B24:B25"/>
    <mergeCell ref="B30:B31"/>
    <mergeCell ref="B20:B21"/>
    <mergeCell ref="B47:B48"/>
    <mergeCell ref="B18:B19"/>
    <mergeCell ref="B22:B23"/>
    <mergeCell ref="B26:B27"/>
    <mergeCell ref="C12:I13"/>
    <mergeCell ref="J14:K15"/>
    <mergeCell ref="C16:I17"/>
    <mergeCell ref="C14:I15"/>
    <mergeCell ref="J12:K13"/>
    <mergeCell ref="B14:B15"/>
    <mergeCell ref="E2:I2"/>
    <mergeCell ref="E3:I3"/>
    <mergeCell ref="B71:K71"/>
    <mergeCell ref="B53:B54"/>
    <mergeCell ref="C20:I21"/>
    <mergeCell ref="B12:B13"/>
    <mergeCell ref="E33:I33"/>
    <mergeCell ref="E34:H34"/>
    <mergeCell ref="J18:K19"/>
    <mergeCell ref="C24:I25"/>
    <mergeCell ref="E4:H4"/>
    <mergeCell ref="J4:K4"/>
    <mergeCell ref="E35:H35"/>
    <mergeCell ref="C55:I56"/>
    <mergeCell ref="E59:H59"/>
    <mergeCell ref="J26:K27"/>
    <mergeCell ref="C82:C83"/>
    <mergeCell ref="M20:O21"/>
    <mergeCell ref="C22:I23"/>
    <mergeCell ref="J22:K23"/>
    <mergeCell ref="J37:K38"/>
    <mergeCell ref="J30:K31"/>
    <mergeCell ref="J20:K21"/>
    <mergeCell ref="C72:C73"/>
    <mergeCell ref="C74:C75"/>
    <mergeCell ref="C47:I48"/>
    <mergeCell ref="C30:I31"/>
    <mergeCell ref="C39:I40"/>
    <mergeCell ref="J39:K40"/>
    <mergeCell ref="C49:I50"/>
    <mergeCell ref="C53:I54"/>
    <mergeCell ref="J55:K56"/>
    <mergeCell ref="D83:J83"/>
    <mergeCell ref="J24:K25"/>
    <mergeCell ref="M24:O25"/>
    <mergeCell ref="J28:K29"/>
    <mergeCell ref="M28:O29"/>
    <mergeCell ref="M37:O38"/>
    <mergeCell ref="J41:K42"/>
    <mergeCell ref="D73:J73"/>
    <mergeCell ref="D75:J75"/>
    <mergeCell ref="D77:J77"/>
    <mergeCell ref="D81:J81"/>
    <mergeCell ref="D79:J79"/>
    <mergeCell ref="J53:K54"/>
    <mergeCell ref="C76:C77"/>
    <mergeCell ref="C78:C79"/>
    <mergeCell ref="C80:C81"/>
    <mergeCell ref="J59:K59"/>
    <mergeCell ref="E57:I57"/>
    <mergeCell ref="E60:H60"/>
    <mergeCell ref="M41:O42"/>
    <mergeCell ref="J45:K46"/>
    <mergeCell ref="M53:O54"/>
    <mergeCell ref="J43:K44"/>
    <mergeCell ref="C43:I44"/>
    <mergeCell ref="C51:I52"/>
    <mergeCell ref="C45:I46"/>
    <mergeCell ref="J47:K48"/>
    <mergeCell ref="C41:I42"/>
    <mergeCell ref="M45:O46"/>
    <mergeCell ref="M49:O50"/>
    <mergeCell ref="J49:K50"/>
    <mergeCell ref="B65:B66"/>
    <mergeCell ref="C64:I64"/>
    <mergeCell ref="C65:I66"/>
    <mergeCell ref="B62:B63"/>
    <mergeCell ref="C62:I63"/>
  </mergeCells>
  <pageMargins left="0.7" right="0.7" top="0.75" bottom="0.75" header="0.3" footer="0.3"/>
  <pageSetup scale="94" fitToHeight="4" orientation="portrait" r:id="rId1"/>
  <headerFooter>
    <oddHeader>&amp;C&amp;"Calibri,Bold"&amp;12Iowa Department of Inspections &amp;&amp; Appeals&amp;"Garamond,Regular"&amp;11
&amp;"Calibri,Regular"&amp;10Interview Questions</oddHeader>
    <oddFooter>&amp;R&amp;"Calibri,Regular"&amp;12Page &amp;P of &amp;N</oddFooter>
  </headerFooter>
  <rowBreaks count="1" manualBreakCount="1">
    <brk id="56" min="1"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87"/>
  <sheetViews>
    <sheetView showGridLines="0" showRowColHeaders="0" zoomScaleNormal="100" zoomScaleSheetLayoutView="85" workbookViewId="0">
      <pane ySplit="4" topLeftCell="A5" activePane="bottomLeft" state="frozen"/>
      <selection activeCell="B23" sqref="B23:G23"/>
      <selection pane="bottomLeft" activeCell="D165" sqref="D165"/>
    </sheetView>
  </sheetViews>
  <sheetFormatPr defaultColWidth="0" defaultRowHeight="15.75" zeroHeight="1" x14ac:dyDescent="0.25"/>
  <cols>
    <col min="1" max="1" width="2.28515625" style="184" customWidth="1"/>
    <col min="2" max="2" width="5.28515625" style="29" customWidth="1"/>
    <col min="3" max="3" width="13.28515625" style="30" bestFit="1" customWidth="1"/>
    <col min="4" max="13" width="5.7109375" style="29" customWidth="1"/>
    <col min="14" max="14" width="6" style="29" customWidth="1"/>
    <col min="15" max="15" width="9.7109375" style="29" customWidth="1"/>
    <col min="16" max="16" width="6" style="29" customWidth="1"/>
    <col min="17" max="17" width="9.7109375" style="29" customWidth="1"/>
    <col min="18" max="18" width="1.5703125" style="1" customWidth="1"/>
    <col min="19" max="25" width="9.7109375" style="1" hidden="1" customWidth="1"/>
    <col min="26" max="30" width="9.7109375" style="1" hidden="1"/>
    <col min="31" max="16384" width="9.140625" style="1" hidden="1"/>
  </cols>
  <sheetData>
    <row r="1" spans="2:25" s="181" customFormat="1" ht="7.5" customHeight="1" x14ac:dyDescent="0.25">
      <c r="B1" s="223"/>
    </row>
    <row r="2" spans="2:25" s="181" customFormat="1" ht="30.75" customHeight="1" x14ac:dyDescent="0.25">
      <c r="B2" s="98"/>
      <c r="C2" s="133" t="s">
        <v>2</v>
      </c>
      <c r="D2" s="375" t="str">
        <f>IF(Inputs!D3&gt;0,Inputs!D3,"")</f>
        <v/>
      </c>
      <c r="E2" s="375"/>
      <c r="F2" s="375"/>
      <c r="G2" s="375"/>
      <c r="H2" s="375"/>
      <c r="I2" s="375"/>
      <c r="J2" s="375"/>
      <c r="K2" s="375"/>
      <c r="L2" s="375"/>
      <c r="M2" s="375"/>
      <c r="N2" s="375"/>
      <c r="O2" s="375"/>
      <c r="P2" s="375"/>
      <c r="Q2" s="375"/>
    </row>
    <row r="3" spans="2:25" s="184" customFormat="1" ht="20.25" customHeight="1" x14ac:dyDescent="0.25">
      <c r="B3" s="372" t="s">
        <v>25</v>
      </c>
      <c r="C3" s="372"/>
      <c r="D3" s="134" t="str">
        <f>IF(Inputs!$C16&gt;0,CONCATENATE("Q",Inputs!$B16),"")</f>
        <v/>
      </c>
      <c r="E3" s="134" t="str">
        <f>IF(Inputs!$C17&gt;0,CONCATENATE("Q",Inputs!$B17),"")</f>
        <v/>
      </c>
      <c r="F3" s="134" t="str">
        <f>IF(Inputs!$C18&gt;0,CONCATENATE("Q",Inputs!$B18),"")</f>
        <v/>
      </c>
      <c r="G3" s="134" t="str">
        <f>IF(Inputs!$C19&gt;0,CONCATENATE("Q",Inputs!$B19),"")</f>
        <v/>
      </c>
      <c r="H3" s="134" t="str">
        <f>IF(Inputs!$C20&gt;0,CONCATENATE("Q",Inputs!$B20),"")</f>
        <v/>
      </c>
      <c r="I3" s="134" t="str">
        <f>IF(Inputs!$C21&gt;0,CONCATENATE("Q",Inputs!$B21),"")</f>
        <v/>
      </c>
      <c r="J3" s="134" t="str">
        <f>IF(Inputs!$C22&gt;0,CONCATENATE("Q",Inputs!$B22),"")</f>
        <v/>
      </c>
      <c r="K3" s="134" t="str">
        <f>IF(Inputs!$C23&gt;0,CONCATENATE("Q",Inputs!$B23),"")</f>
        <v/>
      </c>
      <c r="L3" s="134" t="str">
        <f>IF(Inputs!$C24&gt;0,CONCATENATE("Q",Inputs!$B24),"")</f>
        <v/>
      </c>
      <c r="M3" s="134" t="str">
        <f>IF(Inputs!$C25&gt;0,CONCATENATE("Q",Inputs!$B25),"")</f>
        <v/>
      </c>
      <c r="N3" s="374" t="s">
        <v>74</v>
      </c>
      <c r="O3" s="374"/>
      <c r="P3" s="374" t="s">
        <v>75</v>
      </c>
      <c r="Q3" s="374"/>
      <c r="R3" s="182"/>
      <c r="S3" s="183"/>
      <c r="T3" s="183"/>
      <c r="U3" s="183"/>
      <c r="V3" s="183"/>
      <c r="W3" s="183"/>
      <c r="X3" s="183"/>
      <c r="Y3" s="183"/>
    </row>
    <row r="4" spans="2:25" s="184" customFormat="1" ht="20.25" customHeight="1" thickBot="1" x14ac:dyDescent="0.3">
      <c r="B4" s="373" t="s">
        <v>26</v>
      </c>
      <c r="C4" s="373"/>
      <c r="D4" s="135">
        <f>IF(D3&gt;0,Inputs!$I16,"")</f>
        <v>1</v>
      </c>
      <c r="E4" s="135">
        <f>IF(E3&gt;0,Inputs!$I17,"")</f>
        <v>1</v>
      </c>
      <c r="F4" s="135">
        <f>IF(F3&gt;0,Inputs!$I18,"")</f>
        <v>1</v>
      </c>
      <c r="G4" s="135">
        <f>IF(G3&gt;0,Inputs!$I19,"")</f>
        <v>1</v>
      </c>
      <c r="H4" s="135">
        <f>IF(H3&gt;0,Inputs!$I20,"")</f>
        <v>1</v>
      </c>
      <c r="I4" s="135">
        <f>IF(I3&gt;0,Inputs!$I21,"")</f>
        <v>1</v>
      </c>
      <c r="J4" s="135">
        <f>IF(J3&gt;0,Inputs!$I22,"")</f>
        <v>1</v>
      </c>
      <c r="K4" s="135">
        <f>IF(K3&gt;0,Inputs!$I23,"")</f>
        <v>1</v>
      </c>
      <c r="L4" s="135">
        <f>IF(L3&gt;0,Inputs!$I24,"")</f>
        <v>1</v>
      </c>
      <c r="M4" s="135">
        <f>IF(M3&gt;0,Inputs!$I25,"")</f>
        <v>1</v>
      </c>
      <c r="N4" s="418" t="s">
        <v>28</v>
      </c>
      <c r="O4" s="255" t="s">
        <v>29</v>
      </c>
      <c r="P4" s="31" t="s">
        <v>28</v>
      </c>
      <c r="Q4" s="32" t="s">
        <v>30</v>
      </c>
      <c r="R4" s="182"/>
      <c r="S4" s="183"/>
      <c r="T4" s="183"/>
      <c r="U4" s="183"/>
      <c r="V4" s="183"/>
      <c r="W4" s="183"/>
      <c r="X4" s="183"/>
      <c r="Y4" s="183"/>
    </row>
    <row r="5" spans="2:25" s="184" customFormat="1" ht="21" customHeight="1" thickBot="1" x14ac:dyDescent="0.3">
      <c r="B5" s="353" t="str">
        <f>IF(Schedule!E4&gt;0,Schedule!E4,"")</f>
        <v/>
      </c>
      <c r="C5" s="354"/>
      <c r="D5" s="354"/>
      <c r="E5" s="354"/>
      <c r="F5" s="354"/>
      <c r="G5" s="354"/>
      <c r="H5" s="354"/>
      <c r="I5" s="354"/>
      <c r="J5" s="354"/>
      <c r="K5" s="354"/>
      <c r="L5" s="354"/>
      <c r="M5" s="354"/>
      <c r="N5" s="417"/>
      <c r="O5" s="417"/>
      <c r="P5" s="368"/>
      <c r="Q5" s="369"/>
    </row>
    <row r="6" spans="2:25" s="184" customFormat="1" ht="18.75" customHeight="1" thickBot="1" x14ac:dyDescent="0.3">
      <c r="B6" s="347" t="str">
        <f>IF(Inputs!E11&gt;0,Inputs!E11,"")</f>
        <v/>
      </c>
      <c r="C6" s="139" t="s">
        <v>0</v>
      </c>
      <c r="D6" s="136"/>
      <c r="E6" s="137"/>
      <c r="F6" s="137"/>
      <c r="G6" s="137"/>
      <c r="H6" s="137"/>
      <c r="I6" s="137"/>
      <c r="J6" s="137"/>
      <c r="K6" s="137"/>
      <c r="L6" s="137"/>
      <c r="M6" s="137"/>
      <c r="N6" s="349">
        <f>SUM(D6:M6)</f>
        <v>0</v>
      </c>
      <c r="O6" s="356">
        <f>SUM(N6:N12)</f>
        <v>0</v>
      </c>
      <c r="P6" s="366">
        <f>SUM(D7:M7)</f>
        <v>0</v>
      </c>
      <c r="Q6" s="359" t="str">
        <f>IF(SUM(P6:P13)&gt;0,(AVERAGEIF(P6:P13,"&gt;0",P6:P13)),"-")</f>
        <v>-</v>
      </c>
      <c r="R6" s="370"/>
    </row>
    <row r="7" spans="2:25" s="184" customFormat="1" ht="18.75" customHeight="1" thickBot="1" x14ac:dyDescent="0.3">
      <c r="B7" s="348"/>
      <c r="C7" s="140" t="s">
        <v>1</v>
      </c>
      <c r="D7" s="138">
        <f t="shared" ref="D7:L7" si="0">D6*D$4</f>
        <v>0</v>
      </c>
      <c r="E7" s="138">
        <f t="shared" si="0"/>
        <v>0</v>
      </c>
      <c r="F7" s="138">
        <f t="shared" si="0"/>
        <v>0</v>
      </c>
      <c r="G7" s="138">
        <f t="shared" si="0"/>
        <v>0</v>
      </c>
      <c r="H7" s="138">
        <f t="shared" si="0"/>
        <v>0</v>
      </c>
      <c r="I7" s="138">
        <f t="shared" si="0"/>
        <v>0</v>
      </c>
      <c r="J7" s="138">
        <f t="shared" si="0"/>
        <v>0</v>
      </c>
      <c r="K7" s="138">
        <f t="shared" si="0"/>
        <v>0</v>
      </c>
      <c r="L7" s="138">
        <f t="shared" si="0"/>
        <v>0</v>
      </c>
      <c r="M7" s="138">
        <f t="shared" ref="M7" si="1">M6*M$4</f>
        <v>0</v>
      </c>
      <c r="N7" s="365"/>
      <c r="O7" s="357"/>
      <c r="P7" s="367"/>
      <c r="Q7" s="360"/>
      <c r="R7" s="371"/>
    </row>
    <row r="8" spans="2:25" s="184" customFormat="1" ht="18.75" customHeight="1" thickBot="1" x14ac:dyDescent="0.3">
      <c r="B8" s="347" t="str">
        <f>IF(Inputs!E13&gt;0,Inputs!E13,"")</f>
        <v/>
      </c>
      <c r="C8" s="139" t="s">
        <v>0</v>
      </c>
      <c r="D8" s="136"/>
      <c r="E8" s="137"/>
      <c r="F8" s="137"/>
      <c r="G8" s="137"/>
      <c r="H8" s="137"/>
      <c r="I8" s="137"/>
      <c r="J8" s="137"/>
      <c r="K8" s="137"/>
      <c r="L8" s="137"/>
      <c r="M8" s="137"/>
      <c r="N8" s="349">
        <f>SUM(D8:M8)</f>
        <v>0</v>
      </c>
      <c r="O8" s="357"/>
      <c r="P8" s="366">
        <f>SUM(D9:M9)</f>
        <v>0</v>
      </c>
      <c r="Q8" s="360"/>
      <c r="R8" s="371"/>
    </row>
    <row r="9" spans="2:25" s="184" customFormat="1" ht="18.75" customHeight="1" thickBot="1" x14ac:dyDescent="0.3">
      <c r="B9" s="348"/>
      <c r="C9" s="140" t="s">
        <v>1</v>
      </c>
      <c r="D9" s="138">
        <f t="shared" ref="D9:L9" si="2">D8*D$4</f>
        <v>0</v>
      </c>
      <c r="E9" s="138">
        <f t="shared" si="2"/>
        <v>0</v>
      </c>
      <c r="F9" s="138">
        <f t="shared" si="2"/>
        <v>0</v>
      </c>
      <c r="G9" s="138">
        <f t="shared" si="2"/>
        <v>0</v>
      </c>
      <c r="H9" s="138">
        <f t="shared" si="2"/>
        <v>0</v>
      </c>
      <c r="I9" s="138">
        <f t="shared" si="2"/>
        <v>0</v>
      </c>
      <c r="J9" s="138">
        <f t="shared" si="2"/>
        <v>0</v>
      </c>
      <c r="K9" s="138">
        <f t="shared" si="2"/>
        <v>0</v>
      </c>
      <c r="L9" s="138">
        <f t="shared" si="2"/>
        <v>0</v>
      </c>
      <c r="M9" s="138">
        <f t="shared" ref="M9" si="3">M8*M$4</f>
        <v>0</v>
      </c>
      <c r="N9" s="365"/>
      <c r="O9" s="357"/>
      <c r="P9" s="367"/>
      <c r="Q9" s="360"/>
      <c r="R9" s="371"/>
      <c r="S9" s="185"/>
    </row>
    <row r="10" spans="2:25" s="184" customFormat="1" ht="18.75" customHeight="1" thickBot="1" x14ac:dyDescent="0.3">
      <c r="B10" s="347" t="str">
        <f>IF(Inputs!H11&gt;0,Inputs!H11,"")</f>
        <v/>
      </c>
      <c r="C10" s="139" t="s">
        <v>0</v>
      </c>
      <c r="D10" s="136"/>
      <c r="E10" s="137"/>
      <c r="F10" s="137"/>
      <c r="G10" s="137"/>
      <c r="H10" s="137"/>
      <c r="I10" s="137"/>
      <c r="J10" s="137"/>
      <c r="K10" s="137"/>
      <c r="L10" s="137"/>
      <c r="M10" s="137"/>
      <c r="N10" s="349">
        <f>SUM(D10:M10)</f>
        <v>0</v>
      </c>
      <c r="O10" s="357"/>
      <c r="P10" s="366">
        <f>SUM(D11:M11)</f>
        <v>0</v>
      </c>
      <c r="Q10" s="360"/>
      <c r="R10" s="371"/>
    </row>
    <row r="11" spans="2:25" s="184" customFormat="1" ht="18.75" customHeight="1" thickBot="1" x14ac:dyDescent="0.3">
      <c r="B11" s="348"/>
      <c r="C11" s="140" t="s">
        <v>1</v>
      </c>
      <c r="D11" s="138">
        <f t="shared" ref="D11:L11" si="4">D10*D$4</f>
        <v>0</v>
      </c>
      <c r="E11" s="138">
        <f t="shared" si="4"/>
        <v>0</v>
      </c>
      <c r="F11" s="138">
        <f t="shared" si="4"/>
        <v>0</v>
      </c>
      <c r="G11" s="138">
        <f t="shared" si="4"/>
        <v>0</v>
      </c>
      <c r="H11" s="138">
        <f t="shared" si="4"/>
        <v>0</v>
      </c>
      <c r="I11" s="138">
        <f t="shared" si="4"/>
        <v>0</v>
      </c>
      <c r="J11" s="138">
        <f t="shared" si="4"/>
        <v>0</v>
      </c>
      <c r="K11" s="138">
        <f t="shared" si="4"/>
        <v>0</v>
      </c>
      <c r="L11" s="138">
        <f t="shared" si="4"/>
        <v>0</v>
      </c>
      <c r="M11" s="138">
        <f t="shared" ref="M11" si="5">M10*M$4</f>
        <v>0</v>
      </c>
      <c r="N11" s="365"/>
      <c r="O11" s="357"/>
      <c r="P11" s="367"/>
      <c r="Q11" s="360"/>
      <c r="R11" s="371"/>
      <c r="S11" s="186"/>
    </row>
    <row r="12" spans="2:25" s="184" customFormat="1" ht="18.75" customHeight="1" thickBot="1" x14ac:dyDescent="0.3">
      <c r="B12" s="347" t="str">
        <f>IF(Inputs!H13&gt;0,Inputs!H13,"")</f>
        <v/>
      </c>
      <c r="C12" s="139" t="s">
        <v>0</v>
      </c>
      <c r="D12" s="136"/>
      <c r="E12" s="137"/>
      <c r="F12" s="137"/>
      <c r="G12" s="137"/>
      <c r="H12" s="137"/>
      <c r="I12" s="137"/>
      <c r="J12" s="137"/>
      <c r="K12" s="137"/>
      <c r="L12" s="137"/>
      <c r="M12" s="137"/>
      <c r="N12" s="349">
        <f>SUM(D12:M12)</f>
        <v>0</v>
      </c>
      <c r="O12" s="357"/>
      <c r="P12" s="366">
        <f>SUM(D13:M13)</f>
        <v>0</v>
      </c>
      <c r="Q12" s="360"/>
      <c r="R12" s="187"/>
    </row>
    <row r="13" spans="2:25" s="184" customFormat="1" ht="18.75" customHeight="1" thickBot="1" x14ac:dyDescent="0.3">
      <c r="B13" s="362"/>
      <c r="C13" s="224" t="s">
        <v>1</v>
      </c>
      <c r="D13" s="225">
        <f t="shared" ref="D13:L13" si="6">D12*D$4</f>
        <v>0</v>
      </c>
      <c r="E13" s="225">
        <f t="shared" si="6"/>
        <v>0</v>
      </c>
      <c r="F13" s="225">
        <f t="shared" si="6"/>
        <v>0</v>
      </c>
      <c r="G13" s="225">
        <f t="shared" si="6"/>
        <v>0</v>
      </c>
      <c r="H13" s="225">
        <f t="shared" si="6"/>
        <v>0</v>
      </c>
      <c r="I13" s="225">
        <f t="shared" si="6"/>
        <v>0</v>
      </c>
      <c r="J13" s="225">
        <f t="shared" si="6"/>
        <v>0</v>
      </c>
      <c r="K13" s="225">
        <f t="shared" si="6"/>
        <v>0</v>
      </c>
      <c r="L13" s="225">
        <f t="shared" si="6"/>
        <v>0</v>
      </c>
      <c r="M13" s="225">
        <f t="shared" ref="M13" si="7">M12*M$4</f>
        <v>0</v>
      </c>
      <c r="N13" s="365"/>
      <c r="O13" s="358"/>
      <c r="P13" s="367"/>
      <c r="Q13" s="361"/>
      <c r="R13" s="187"/>
    </row>
    <row r="14" spans="2:25" s="184" customFormat="1" ht="21" customHeight="1" thickBot="1" x14ac:dyDescent="0.3">
      <c r="B14" s="353" t="str">
        <f>IF(Schedule!E5&gt;0,Schedule!E5,"")</f>
        <v/>
      </c>
      <c r="C14" s="354"/>
      <c r="D14" s="354"/>
      <c r="E14" s="354"/>
      <c r="F14" s="354"/>
      <c r="G14" s="354"/>
      <c r="H14" s="354"/>
      <c r="I14" s="354"/>
      <c r="J14" s="354"/>
      <c r="K14" s="354"/>
      <c r="L14" s="354"/>
      <c r="M14" s="354"/>
      <c r="N14" s="368"/>
      <c r="O14" s="368"/>
      <c r="P14" s="368"/>
      <c r="Q14" s="369"/>
    </row>
    <row r="15" spans="2:25" s="184" customFormat="1" ht="18.75" customHeight="1" thickBot="1" x14ac:dyDescent="0.3">
      <c r="B15" s="347" t="str">
        <f>$B6</f>
        <v/>
      </c>
      <c r="C15" s="139" t="s">
        <v>0</v>
      </c>
      <c r="D15" s="136"/>
      <c r="E15" s="137"/>
      <c r="F15" s="137"/>
      <c r="G15" s="137"/>
      <c r="H15" s="137"/>
      <c r="I15" s="137"/>
      <c r="J15" s="137"/>
      <c r="K15" s="137"/>
      <c r="L15" s="137"/>
      <c r="M15" s="137"/>
      <c r="N15" s="349">
        <f>SUM(D15:M15)</f>
        <v>0</v>
      </c>
      <c r="O15" s="356">
        <f>SUM(N15:N21)</f>
        <v>0</v>
      </c>
      <c r="P15" s="366">
        <f>SUM(D16:M16)</f>
        <v>0</v>
      </c>
      <c r="Q15" s="359" t="str">
        <f>IF(SUM(P15:P22)&gt;0,(AVERAGEIF(P15:P22,"&gt;0",P15:P22)),"-")</f>
        <v>-</v>
      </c>
      <c r="R15" s="370"/>
    </row>
    <row r="16" spans="2:25" s="184" customFormat="1" ht="18.75" customHeight="1" thickBot="1" x14ac:dyDescent="0.3">
      <c r="B16" s="348"/>
      <c r="C16" s="140" t="s">
        <v>1</v>
      </c>
      <c r="D16" s="138">
        <f>D15*D$4</f>
        <v>0</v>
      </c>
      <c r="E16" s="138">
        <f t="shared" ref="E16:L16" si="8">E15*E$4</f>
        <v>0</v>
      </c>
      <c r="F16" s="138">
        <f t="shared" si="8"/>
        <v>0</v>
      </c>
      <c r="G16" s="138">
        <f t="shared" si="8"/>
        <v>0</v>
      </c>
      <c r="H16" s="138">
        <f t="shared" si="8"/>
        <v>0</v>
      </c>
      <c r="I16" s="138">
        <f t="shared" si="8"/>
        <v>0</v>
      </c>
      <c r="J16" s="138">
        <f t="shared" si="8"/>
        <v>0</v>
      </c>
      <c r="K16" s="138">
        <f t="shared" si="8"/>
        <v>0</v>
      </c>
      <c r="L16" s="138">
        <f t="shared" si="8"/>
        <v>0</v>
      </c>
      <c r="M16" s="138">
        <f t="shared" ref="M16" si="9">M15*M$4</f>
        <v>0</v>
      </c>
      <c r="N16" s="365"/>
      <c r="O16" s="357"/>
      <c r="P16" s="367"/>
      <c r="Q16" s="360"/>
      <c r="R16" s="371"/>
    </row>
    <row r="17" spans="2:19" s="184" customFormat="1" ht="18.75" customHeight="1" thickBot="1" x14ac:dyDescent="0.3">
      <c r="B17" s="347" t="str">
        <f>$B8</f>
        <v/>
      </c>
      <c r="C17" s="139" t="s">
        <v>0</v>
      </c>
      <c r="D17" s="136"/>
      <c r="E17" s="137"/>
      <c r="F17" s="137"/>
      <c r="G17" s="137"/>
      <c r="H17" s="137"/>
      <c r="I17" s="137"/>
      <c r="J17" s="137"/>
      <c r="K17" s="137"/>
      <c r="L17" s="137"/>
      <c r="M17" s="137"/>
      <c r="N17" s="349">
        <f>SUM(D17:M17)</f>
        <v>0</v>
      </c>
      <c r="O17" s="357"/>
      <c r="P17" s="366">
        <f>SUM(D18:M18)</f>
        <v>0</v>
      </c>
      <c r="Q17" s="360"/>
      <c r="R17" s="371"/>
    </row>
    <row r="18" spans="2:19" s="184" customFormat="1" ht="18.75" customHeight="1" thickBot="1" x14ac:dyDescent="0.3">
      <c r="B18" s="348"/>
      <c r="C18" s="140" t="s">
        <v>1</v>
      </c>
      <c r="D18" s="138">
        <f t="shared" ref="D18:L18" si="10">D17*D$4</f>
        <v>0</v>
      </c>
      <c r="E18" s="138">
        <f t="shared" si="10"/>
        <v>0</v>
      </c>
      <c r="F18" s="138">
        <f t="shared" si="10"/>
        <v>0</v>
      </c>
      <c r="G18" s="138">
        <f t="shared" si="10"/>
        <v>0</v>
      </c>
      <c r="H18" s="138">
        <f t="shared" si="10"/>
        <v>0</v>
      </c>
      <c r="I18" s="138">
        <f t="shared" si="10"/>
        <v>0</v>
      </c>
      <c r="J18" s="138">
        <f t="shared" si="10"/>
        <v>0</v>
      </c>
      <c r="K18" s="138">
        <f t="shared" si="10"/>
        <v>0</v>
      </c>
      <c r="L18" s="138">
        <f t="shared" si="10"/>
        <v>0</v>
      </c>
      <c r="M18" s="138">
        <f t="shared" ref="M18" si="11">M17*M$4</f>
        <v>0</v>
      </c>
      <c r="N18" s="365"/>
      <c r="O18" s="357"/>
      <c r="P18" s="367"/>
      <c r="Q18" s="360"/>
      <c r="R18" s="371"/>
      <c r="S18" s="185"/>
    </row>
    <row r="19" spans="2:19" s="184" customFormat="1" ht="18.75" customHeight="1" thickBot="1" x14ac:dyDescent="0.3">
      <c r="B19" s="347" t="str">
        <f>$B10</f>
        <v/>
      </c>
      <c r="C19" s="139" t="s">
        <v>0</v>
      </c>
      <c r="D19" s="136"/>
      <c r="E19" s="137"/>
      <c r="F19" s="137"/>
      <c r="G19" s="137"/>
      <c r="H19" s="137"/>
      <c r="I19" s="137"/>
      <c r="J19" s="137"/>
      <c r="K19" s="137"/>
      <c r="L19" s="137"/>
      <c r="M19" s="137"/>
      <c r="N19" s="349">
        <f>SUM(D19:M19)</f>
        <v>0</v>
      </c>
      <c r="O19" s="357"/>
      <c r="P19" s="366">
        <f>SUM(D20:M20)</f>
        <v>0</v>
      </c>
      <c r="Q19" s="360"/>
      <c r="R19" s="371"/>
    </row>
    <row r="20" spans="2:19" s="184" customFormat="1" ht="18.75" customHeight="1" thickBot="1" x14ac:dyDescent="0.3">
      <c r="B20" s="348"/>
      <c r="C20" s="140" t="s">
        <v>1</v>
      </c>
      <c r="D20" s="138">
        <f t="shared" ref="D20:L20" si="12">D19*D$4</f>
        <v>0</v>
      </c>
      <c r="E20" s="138">
        <f t="shared" si="12"/>
        <v>0</v>
      </c>
      <c r="F20" s="138">
        <f t="shared" si="12"/>
        <v>0</v>
      </c>
      <c r="G20" s="138">
        <f t="shared" si="12"/>
        <v>0</v>
      </c>
      <c r="H20" s="138">
        <f t="shared" si="12"/>
        <v>0</v>
      </c>
      <c r="I20" s="138">
        <f t="shared" si="12"/>
        <v>0</v>
      </c>
      <c r="J20" s="138">
        <f t="shared" si="12"/>
        <v>0</v>
      </c>
      <c r="K20" s="138">
        <f t="shared" si="12"/>
        <v>0</v>
      </c>
      <c r="L20" s="138">
        <f t="shared" si="12"/>
        <v>0</v>
      </c>
      <c r="M20" s="138">
        <f t="shared" ref="M20" si="13">M19*M$4</f>
        <v>0</v>
      </c>
      <c r="N20" s="365"/>
      <c r="O20" s="357"/>
      <c r="P20" s="367"/>
      <c r="Q20" s="360"/>
      <c r="R20" s="371"/>
      <c r="S20" s="186"/>
    </row>
    <row r="21" spans="2:19" s="184" customFormat="1" ht="18.75" customHeight="1" thickBot="1" x14ac:dyDescent="0.3">
      <c r="B21" s="347" t="str">
        <f>$B12</f>
        <v/>
      </c>
      <c r="C21" s="139" t="s">
        <v>0</v>
      </c>
      <c r="D21" s="136"/>
      <c r="E21" s="137"/>
      <c r="F21" s="137"/>
      <c r="G21" s="137"/>
      <c r="H21" s="137"/>
      <c r="I21" s="137"/>
      <c r="J21" s="137"/>
      <c r="K21" s="137"/>
      <c r="L21" s="137"/>
      <c r="M21" s="137"/>
      <c r="N21" s="349">
        <f>SUM(D21:M21)</f>
        <v>0</v>
      </c>
      <c r="O21" s="357"/>
      <c r="P21" s="366">
        <f>SUM(D22:M22)</f>
        <v>0</v>
      </c>
      <c r="Q21" s="360"/>
      <c r="R21" s="187"/>
    </row>
    <row r="22" spans="2:19" s="184" customFormat="1" ht="18.75" customHeight="1" thickBot="1" x14ac:dyDescent="0.3">
      <c r="B22" s="362"/>
      <c r="C22" s="224" t="s">
        <v>1</v>
      </c>
      <c r="D22" s="225">
        <f t="shared" ref="D22:L22" si="14">D21*D$4</f>
        <v>0</v>
      </c>
      <c r="E22" s="225">
        <f t="shared" si="14"/>
        <v>0</v>
      </c>
      <c r="F22" s="225">
        <f t="shared" si="14"/>
        <v>0</v>
      </c>
      <c r="G22" s="225">
        <f t="shared" si="14"/>
        <v>0</v>
      </c>
      <c r="H22" s="225">
        <f t="shared" si="14"/>
        <v>0</v>
      </c>
      <c r="I22" s="225">
        <f t="shared" si="14"/>
        <v>0</v>
      </c>
      <c r="J22" s="225">
        <f t="shared" si="14"/>
        <v>0</v>
      </c>
      <c r="K22" s="225">
        <f t="shared" si="14"/>
        <v>0</v>
      </c>
      <c r="L22" s="225">
        <f t="shared" si="14"/>
        <v>0</v>
      </c>
      <c r="M22" s="225">
        <f t="shared" ref="M22" si="15">M21*M$4</f>
        <v>0</v>
      </c>
      <c r="N22" s="365"/>
      <c r="O22" s="358"/>
      <c r="P22" s="367"/>
      <c r="Q22" s="361"/>
      <c r="R22" s="187"/>
    </row>
    <row r="23" spans="2:19" s="184" customFormat="1" ht="21" customHeight="1" thickBot="1" x14ac:dyDescent="0.3">
      <c r="B23" s="353" t="str">
        <f>IF(Schedule!E6&gt;0,Schedule!E6,"")</f>
        <v/>
      </c>
      <c r="C23" s="354"/>
      <c r="D23" s="354"/>
      <c r="E23" s="354"/>
      <c r="F23" s="354"/>
      <c r="G23" s="354"/>
      <c r="H23" s="354"/>
      <c r="I23" s="354"/>
      <c r="J23" s="354"/>
      <c r="K23" s="354"/>
      <c r="L23" s="354"/>
      <c r="M23" s="354"/>
      <c r="N23" s="368"/>
      <c r="O23" s="368"/>
      <c r="P23" s="368"/>
      <c r="Q23" s="369"/>
    </row>
    <row r="24" spans="2:19" s="184" customFormat="1" ht="18.75" customHeight="1" thickBot="1" x14ac:dyDescent="0.3">
      <c r="B24" s="347" t="str">
        <f>$B15</f>
        <v/>
      </c>
      <c r="C24" s="139" t="s">
        <v>0</v>
      </c>
      <c r="D24" s="136"/>
      <c r="E24" s="137"/>
      <c r="F24" s="137"/>
      <c r="G24" s="137"/>
      <c r="H24" s="137"/>
      <c r="I24" s="137"/>
      <c r="J24" s="137"/>
      <c r="K24" s="137"/>
      <c r="L24" s="137"/>
      <c r="M24" s="137"/>
      <c r="N24" s="349">
        <f>SUM(D24:M24)</f>
        <v>0</v>
      </c>
      <c r="O24" s="356">
        <f>SUM(N24:N30)</f>
        <v>0</v>
      </c>
      <c r="P24" s="366">
        <f>SUM(D25:M25)</f>
        <v>0</v>
      </c>
      <c r="Q24" s="359" t="str">
        <f>IF(SUM(P24:P31)&gt;0,(AVERAGEIF(P24:P31,"&gt;0",P24:P31)),"-")</f>
        <v>-</v>
      </c>
      <c r="R24" s="370"/>
    </row>
    <row r="25" spans="2:19" s="184" customFormat="1" ht="18.75" customHeight="1" thickBot="1" x14ac:dyDescent="0.3">
      <c r="B25" s="348"/>
      <c r="C25" s="140" t="s">
        <v>1</v>
      </c>
      <c r="D25" s="138">
        <f>D24*D$4</f>
        <v>0</v>
      </c>
      <c r="E25" s="138">
        <f t="shared" ref="E25:L25" si="16">E24*E$4</f>
        <v>0</v>
      </c>
      <c r="F25" s="138">
        <f t="shared" si="16"/>
        <v>0</v>
      </c>
      <c r="G25" s="138">
        <f t="shared" si="16"/>
        <v>0</v>
      </c>
      <c r="H25" s="138">
        <f t="shared" si="16"/>
        <v>0</v>
      </c>
      <c r="I25" s="138">
        <f t="shared" si="16"/>
        <v>0</v>
      </c>
      <c r="J25" s="138">
        <f t="shared" si="16"/>
        <v>0</v>
      </c>
      <c r="K25" s="138">
        <f t="shared" si="16"/>
        <v>0</v>
      </c>
      <c r="L25" s="138">
        <f t="shared" si="16"/>
        <v>0</v>
      </c>
      <c r="M25" s="138">
        <f t="shared" ref="M25" si="17">M24*M$4</f>
        <v>0</v>
      </c>
      <c r="N25" s="365"/>
      <c r="O25" s="357"/>
      <c r="P25" s="367"/>
      <c r="Q25" s="360"/>
      <c r="R25" s="371"/>
    </row>
    <row r="26" spans="2:19" s="184" customFormat="1" ht="18.75" customHeight="1" thickBot="1" x14ac:dyDescent="0.3">
      <c r="B26" s="347" t="str">
        <f>$B17</f>
        <v/>
      </c>
      <c r="C26" s="139" t="s">
        <v>0</v>
      </c>
      <c r="D26" s="136"/>
      <c r="E26" s="137"/>
      <c r="F26" s="137"/>
      <c r="G26" s="137"/>
      <c r="H26" s="137"/>
      <c r="I26" s="137"/>
      <c r="J26" s="137"/>
      <c r="K26" s="137"/>
      <c r="L26" s="137"/>
      <c r="M26" s="137"/>
      <c r="N26" s="349">
        <f>SUM(D26:M26)</f>
        <v>0</v>
      </c>
      <c r="O26" s="357"/>
      <c r="P26" s="366">
        <f>SUM(D27:M27)</f>
        <v>0</v>
      </c>
      <c r="Q26" s="360"/>
      <c r="R26" s="371"/>
    </row>
    <row r="27" spans="2:19" s="184" customFormat="1" ht="18.75" customHeight="1" thickBot="1" x14ac:dyDescent="0.3">
      <c r="B27" s="348"/>
      <c r="C27" s="140" t="s">
        <v>1</v>
      </c>
      <c r="D27" s="138">
        <f t="shared" ref="D27:L27" si="18">D26*D$4</f>
        <v>0</v>
      </c>
      <c r="E27" s="138">
        <f t="shared" si="18"/>
        <v>0</v>
      </c>
      <c r="F27" s="138">
        <f t="shared" si="18"/>
        <v>0</v>
      </c>
      <c r="G27" s="138">
        <f t="shared" si="18"/>
        <v>0</v>
      </c>
      <c r="H27" s="138">
        <f t="shared" si="18"/>
        <v>0</v>
      </c>
      <c r="I27" s="138">
        <f t="shared" si="18"/>
        <v>0</v>
      </c>
      <c r="J27" s="138">
        <f t="shared" si="18"/>
        <v>0</v>
      </c>
      <c r="K27" s="138">
        <f t="shared" si="18"/>
        <v>0</v>
      </c>
      <c r="L27" s="138">
        <f t="shared" si="18"/>
        <v>0</v>
      </c>
      <c r="M27" s="138">
        <f t="shared" ref="M27" si="19">M26*M$4</f>
        <v>0</v>
      </c>
      <c r="N27" s="365"/>
      <c r="O27" s="357"/>
      <c r="P27" s="367"/>
      <c r="Q27" s="360"/>
      <c r="R27" s="371"/>
      <c r="S27" s="185"/>
    </row>
    <row r="28" spans="2:19" s="184" customFormat="1" ht="18.75" customHeight="1" thickBot="1" x14ac:dyDescent="0.3">
      <c r="B28" s="347" t="str">
        <f>$B19</f>
        <v/>
      </c>
      <c r="C28" s="139" t="s">
        <v>0</v>
      </c>
      <c r="D28" s="136"/>
      <c r="E28" s="137"/>
      <c r="F28" s="137"/>
      <c r="G28" s="137"/>
      <c r="H28" s="137"/>
      <c r="I28" s="137"/>
      <c r="J28" s="137"/>
      <c r="K28" s="137"/>
      <c r="L28" s="137"/>
      <c r="M28" s="137"/>
      <c r="N28" s="349">
        <f>SUM(D28:M28)</f>
        <v>0</v>
      </c>
      <c r="O28" s="357"/>
      <c r="P28" s="366">
        <f>SUM(D29:M29)</f>
        <v>0</v>
      </c>
      <c r="Q28" s="360"/>
      <c r="R28" s="371"/>
    </row>
    <row r="29" spans="2:19" s="184" customFormat="1" ht="18.75" customHeight="1" thickBot="1" x14ac:dyDescent="0.3">
      <c r="B29" s="348"/>
      <c r="C29" s="140" t="s">
        <v>1</v>
      </c>
      <c r="D29" s="138">
        <f t="shared" ref="D29:L29" si="20">D28*D$4</f>
        <v>0</v>
      </c>
      <c r="E29" s="138">
        <f t="shared" si="20"/>
        <v>0</v>
      </c>
      <c r="F29" s="138">
        <f t="shared" si="20"/>
        <v>0</v>
      </c>
      <c r="G29" s="138">
        <f t="shared" si="20"/>
        <v>0</v>
      </c>
      <c r="H29" s="138">
        <f t="shared" si="20"/>
        <v>0</v>
      </c>
      <c r="I29" s="138">
        <f t="shared" si="20"/>
        <v>0</v>
      </c>
      <c r="J29" s="138">
        <f t="shared" si="20"/>
        <v>0</v>
      </c>
      <c r="K29" s="138">
        <f t="shared" si="20"/>
        <v>0</v>
      </c>
      <c r="L29" s="138">
        <f t="shared" si="20"/>
        <v>0</v>
      </c>
      <c r="M29" s="138">
        <f t="shared" ref="M29" si="21">M28*M$4</f>
        <v>0</v>
      </c>
      <c r="N29" s="365"/>
      <c r="O29" s="357"/>
      <c r="P29" s="367"/>
      <c r="Q29" s="360"/>
      <c r="R29" s="371"/>
      <c r="S29" s="186"/>
    </row>
    <row r="30" spans="2:19" s="184" customFormat="1" ht="18.75" customHeight="1" thickBot="1" x14ac:dyDescent="0.3">
      <c r="B30" s="347" t="str">
        <f>$B21</f>
        <v/>
      </c>
      <c r="C30" s="139" t="s">
        <v>0</v>
      </c>
      <c r="D30" s="136"/>
      <c r="E30" s="137"/>
      <c r="F30" s="137"/>
      <c r="G30" s="137"/>
      <c r="H30" s="137"/>
      <c r="I30" s="137"/>
      <c r="J30" s="137"/>
      <c r="K30" s="137"/>
      <c r="L30" s="137"/>
      <c r="M30" s="137"/>
      <c r="N30" s="349">
        <f>SUM(D30:M30)</f>
        <v>0</v>
      </c>
      <c r="O30" s="357"/>
      <c r="P30" s="366">
        <f>SUM(D31:M31)</f>
        <v>0</v>
      </c>
      <c r="Q30" s="360"/>
      <c r="R30" s="187"/>
    </row>
    <row r="31" spans="2:19" s="184" customFormat="1" ht="18.75" customHeight="1" thickBot="1" x14ac:dyDescent="0.3">
      <c r="B31" s="362"/>
      <c r="C31" s="224" t="s">
        <v>1</v>
      </c>
      <c r="D31" s="225">
        <f t="shared" ref="D31:L31" si="22">D30*D$4</f>
        <v>0</v>
      </c>
      <c r="E31" s="225">
        <f t="shared" si="22"/>
        <v>0</v>
      </c>
      <c r="F31" s="225">
        <f t="shared" si="22"/>
        <v>0</v>
      </c>
      <c r="G31" s="225">
        <f t="shared" si="22"/>
        <v>0</v>
      </c>
      <c r="H31" s="225">
        <f t="shared" si="22"/>
        <v>0</v>
      </c>
      <c r="I31" s="225">
        <f t="shared" si="22"/>
        <v>0</v>
      </c>
      <c r="J31" s="225">
        <f t="shared" si="22"/>
        <v>0</v>
      </c>
      <c r="K31" s="225">
        <f t="shared" si="22"/>
        <v>0</v>
      </c>
      <c r="L31" s="225">
        <f t="shared" si="22"/>
        <v>0</v>
      </c>
      <c r="M31" s="225">
        <f t="shared" ref="M31" si="23">M30*M$4</f>
        <v>0</v>
      </c>
      <c r="N31" s="365"/>
      <c r="O31" s="358"/>
      <c r="P31" s="367"/>
      <c r="Q31" s="361"/>
      <c r="R31" s="187"/>
    </row>
    <row r="32" spans="2:19" s="184" customFormat="1" ht="21" customHeight="1" thickBot="1" x14ac:dyDescent="0.3">
      <c r="B32" s="353" t="str">
        <f>IF(Schedule!E7&gt;0,Schedule!E7,"")</f>
        <v/>
      </c>
      <c r="C32" s="354"/>
      <c r="D32" s="354"/>
      <c r="E32" s="354"/>
      <c r="F32" s="354"/>
      <c r="G32" s="354"/>
      <c r="H32" s="354"/>
      <c r="I32" s="354"/>
      <c r="J32" s="354"/>
      <c r="K32" s="354"/>
      <c r="L32" s="354"/>
      <c r="M32" s="354"/>
      <c r="N32" s="368"/>
      <c r="O32" s="368"/>
      <c r="P32" s="368"/>
      <c r="Q32" s="369"/>
    </row>
    <row r="33" spans="2:19" s="184" customFormat="1" ht="18.75" customHeight="1" thickBot="1" x14ac:dyDescent="0.3">
      <c r="B33" s="347" t="str">
        <f>$B24</f>
        <v/>
      </c>
      <c r="C33" s="139" t="s">
        <v>0</v>
      </c>
      <c r="D33" s="136"/>
      <c r="E33" s="137"/>
      <c r="F33" s="137"/>
      <c r="G33" s="137"/>
      <c r="H33" s="137"/>
      <c r="I33" s="137"/>
      <c r="J33" s="137"/>
      <c r="K33" s="137"/>
      <c r="L33" s="137"/>
      <c r="M33" s="137"/>
      <c r="N33" s="349">
        <f>SUM(D33:M33)</f>
        <v>0</v>
      </c>
      <c r="O33" s="356">
        <f>SUM(N33:N39)</f>
        <v>0</v>
      </c>
      <c r="P33" s="366">
        <f>SUM(D34:M34)</f>
        <v>0</v>
      </c>
      <c r="Q33" s="359" t="str">
        <f>IF(SUM(P33:P40)&gt;0,(AVERAGEIF(P33:P40,"&gt;0",P33:P40)),"-")</f>
        <v>-</v>
      </c>
      <c r="R33" s="370"/>
    </row>
    <row r="34" spans="2:19" s="184" customFormat="1" ht="18.75" customHeight="1" thickBot="1" x14ac:dyDescent="0.3">
      <c r="B34" s="348"/>
      <c r="C34" s="140" t="s">
        <v>1</v>
      </c>
      <c r="D34" s="138">
        <f>D33*D$4</f>
        <v>0</v>
      </c>
      <c r="E34" s="138">
        <f t="shared" ref="E34:L34" si="24">E33*E$4</f>
        <v>0</v>
      </c>
      <c r="F34" s="138">
        <f t="shared" si="24"/>
        <v>0</v>
      </c>
      <c r="G34" s="138">
        <f t="shared" si="24"/>
        <v>0</v>
      </c>
      <c r="H34" s="138">
        <f t="shared" si="24"/>
        <v>0</v>
      </c>
      <c r="I34" s="138">
        <f t="shared" si="24"/>
        <v>0</v>
      </c>
      <c r="J34" s="138">
        <f t="shared" si="24"/>
        <v>0</v>
      </c>
      <c r="K34" s="138">
        <f t="shared" si="24"/>
        <v>0</v>
      </c>
      <c r="L34" s="138">
        <f t="shared" si="24"/>
        <v>0</v>
      </c>
      <c r="M34" s="138">
        <f t="shared" ref="M34" si="25">M33*M$4</f>
        <v>0</v>
      </c>
      <c r="N34" s="365"/>
      <c r="O34" s="357"/>
      <c r="P34" s="367"/>
      <c r="Q34" s="360"/>
      <c r="R34" s="371"/>
    </row>
    <row r="35" spans="2:19" s="184" customFormat="1" ht="18.75" customHeight="1" thickBot="1" x14ac:dyDescent="0.3">
      <c r="B35" s="347" t="str">
        <f>$B26</f>
        <v/>
      </c>
      <c r="C35" s="139" t="s">
        <v>0</v>
      </c>
      <c r="D35" s="136"/>
      <c r="E35" s="137"/>
      <c r="F35" s="137"/>
      <c r="G35" s="137"/>
      <c r="H35" s="137"/>
      <c r="I35" s="137"/>
      <c r="J35" s="137"/>
      <c r="K35" s="137"/>
      <c r="L35" s="137"/>
      <c r="M35" s="137"/>
      <c r="N35" s="349">
        <f>SUM(D35:M35)</f>
        <v>0</v>
      </c>
      <c r="O35" s="357"/>
      <c r="P35" s="366">
        <f>SUM(D36:M36)</f>
        <v>0</v>
      </c>
      <c r="Q35" s="360"/>
      <c r="R35" s="371"/>
    </row>
    <row r="36" spans="2:19" s="184" customFormat="1" ht="18.75" customHeight="1" thickBot="1" x14ac:dyDescent="0.3">
      <c r="B36" s="348"/>
      <c r="C36" s="140" t="s">
        <v>1</v>
      </c>
      <c r="D36" s="138">
        <f t="shared" ref="D36:L36" si="26">D35*D$4</f>
        <v>0</v>
      </c>
      <c r="E36" s="138">
        <f t="shared" si="26"/>
        <v>0</v>
      </c>
      <c r="F36" s="138">
        <f t="shared" si="26"/>
        <v>0</v>
      </c>
      <c r="G36" s="138">
        <f t="shared" si="26"/>
        <v>0</v>
      </c>
      <c r="H36" s="138">
        <f t="shared" si="26"/>
        <v>0</v>
      </c>
      <c r="I36" s="138">
        <f t="shared" si="26"/>
        <v>0</v>
      </c>
      <c r="J36" s="138">
        <f t="shared" si="26"/>
        <v>0</v>
      </c>
      <c r="K36" s="138">
        <f t="shared" si="26"/>
        <v>0</v>
      </c>
      <c r="L36" s="138">
        <f t="shared" si="26"/>
        <v>0</v>
      </c>
      <c r="M36" s="138">
        <f t="shared" ref="M36" si="27">M35*M$4</f>
        <v>0</v>
      </c>
      <c r="N36" s="365"/>
      <c r="O36" s="357"/>
      <c r="P36" s="367"/>
      <c r="Q36" s="360"/>
      <c r="R36" s="371"/>
      <c r="S36" s="185"/>
    </row>
    <row r="37" spans="2:19" s="184" customFormat="1" ht="18.75" customHeight="1" thickBot="1" x14ac:dyDescent="0.3">
      <c r="B37" s="347" t="str">
        <f>$B28</f>
        <v/>
      </c>
      <c r="C37" s="139" t="s">
        <v>0</v>
      </c>
      <c r="D37" s="136"/>
      <c r="E37" s="137"/>
      <c r="F37" s="137"/>
      <c r="G37" s="137"/>
      <c r="H37" s="137"/>
      <c r="I37" s="137"/>
      <c r="J37" s="137"/>
      <c r="K37" s="137"/>
      <c r="L37" s="137"/>
      <c r="M37" s="137"/>
      <c r="N37" s="349">
        <f>SUM(D37:M37)</f>
        <v>0</v>
      </c>
      <c r="O37" s="357"/>
      <c r="P37" s="366">
        <f>SUM(D38:M38)</f>
        <v>0</v>
      </c>
      <c r="Q37" s="360"/>
      <c r="R37" s="371"/>
    </row>
    <row r="38" spans="2:19" s="184" customFormat="1" ht="18.75" customHeight="1" thickBot="1" x14ac:dyDescent="0.3">
      <c r="B38" s="348"/>
      <c r="C38" s="140" t="s">
        <v>1</v>
      </c>
      <c r="D38" s="138">
        <f t="shared" ref="D38:L38" si="28">D37*D$4</f>
        <v>0</v>
      </c>
      <c r="E38" s="138">
        <f t="shared" si="28"/>
        <v>0</v>
      </c>
      <c r="F38" s="138">
        <f t="shared" si="28"/>
        <v>0</v>
      </c>
      <c r="G38" s="138">
        <f t="shared" si="28"/>
        <v>0</v>
      </c>
      <c r="H38" s="138">
        <f t="shared" si="28"/>
        <v>0</v>
      </c>
      <c r="I38" s="138">
        <f t="shared" si="28"/>
        <v>0</v>
      </c>
      <c r="J38" s="138">
        <f t="shared" si="28"/>
        <v>0</v>
      </c>
      <c r="K38" s="138">
        <f t="shared" si="28"/>
        <v>0</v>
      </c>
      <c r="L38" s="138">
        <f t="shared" si="28"/>
        <v>0</v>
      </c>
      <c r="M38" s="138">
        <f t="shared" ref="M38" si="29">M37*M$4</f>
        <v>0</v>
      </c>
      <c r="N38" s="365"/>
      <c r="O38" s="357"/>
      <c r="P38" s="367"/>
      <c r="Q38" s="360"/>
      <c r="R38" s="371"/>
      <c r="S38" s="186"/>
    </row>
    <row r="39" spans="2:19" s="184" customFormat="1" ht="18.75" customHeight="1" thickBot="1" x14ac:dyDescent="0.3">
      <c r="B39" s="347" t="str">
        <f>$B30</f>
        <v/>
      </c>
      <c r="C39" s="139" t="s">
        <v>0</v>
      </c>
      <c r="D39" s="136"/>
      <c r="E39" s="137"/>
      <c r="F39" s="137"/>
      <c r="G39" s="137"/>
      <c r="H39" s="137"/>
      <c r="I39" s="137"/>
      <c r="J39" s="137"/>
      <c r="K39" s="137"/>
      <c r="L39" s="137"/>
      <c r="M39" s="137"/>
      <c r="N39" s="349">
        <f>SUM(D39:M39)</f>
        <v>0</v>
      </c>
      <c r="O39" s="357"/>
      <c r="P39" s="366">
        <f>SUM(D40:M40)</f>
        <v>0</v>
      </c>
      <c r="Q39" s="360"/>
      <c r="R39" s="187"/>
    </row>
    <row r="40" spans="2:19" s="184" customFormat="1" ht="18.75" customHeight="1" thickBot="1" x14ac:dyDescent="0.3">
      <c r="B40" s="362"/>
      <c r="C40" s="224" t="s">
        <v>1</v>
      </c>
      <c r="D40" s="225">
        <f t="shared" ref="D40:L40" si="30">D39*D$4</f>
        <v>0</v>
      </c>
      <c r="E40" s="225">
        <f t="shared" si="30"/>
        <v>0</v>
      </c>
      <c r="F40" s="225">
        <f t="shared" si="30"/>
        <v>0</v>
      </c>
      <c r="G40" s="225">
        <f t="shared" si="30"/>
        <v>0</v>
      </c>
      <c r="H40" s="225">
        <f t="shared" si="30"/>
        <v>0</v>
      </c>
      <c r="I40" s="225">
        <f t="shared" si="30"/>
        <v>0</v>
      </c>
      <c r="J40" s="225">
        <f t="shared" si="30"/>
        <v>0</v>
      </c>
      <c r="K40" s="225">
        <f t="shared" si="30"/>
        <v>0</v>
      </c>
      <c r="L40" s="225">
        <f t="shared" si="30"/>
        <v>0</v>
      </c>
      <c r="M40" s="225">
        <f t="shared" ref="M40" si="31">M39*M$4</f>
        <v>0</v>
      </c>
      <c r="N40" s="365"/>
      <c r="O40" s="358"/>
      <c r="P40" s="367"/>
      <c r="Q40" s="361"/>
      <c r="R40" s="187"/>
    </row>
    <row r="41" spans="2:19" s="184" customFormat="1" ht="21" customHeight="1" thickBot="1" x14ac:dyDescent="0.3">
      <c r="B41" s="353" t="str">
        <f>IF(Schedule!E8&gt;0,Schedule!E8,"")</f>
        <v/>
      </c>
      <c r="C41" s="354"/>
      <c r="D41" s="354"/>
      <c r="E41" s="354"/>
      <c r="F41" s="354"/>
      <c r="G41" s="354"/>
      <c r="H41" s="354"/>
      <c r="I41" s="354"/>
      <c r="J41" s="354"/>
      <c r="K41" s="354"/>
      <c r="L41" s="354"/>
      <c r="M41" s="354"/>
      <c r="N41" s="368"/>
      <c r="O41" s="368"/>
      <c r="P41" s="368"/>
      <c r="Q41" s="369"/>
    </row>
    <row r="42" spans="2:19" s="184" customFormat="1" ht="18.75" customHeight="1" thickBot="1" x14ac:dyDescent="0.3">
      <c r="B42" s="347" t="str">
        <f>$B33</f>
        <v/>
      </c>
      <c r="C42" s="139" t="s">
        <v>0</v>
      </c>
      <c r="D42" s="136"/>
      <c r="E42" s="137"/>
      <c r="F42" s="137"/>
      <c r="G42" s="137"/>
      <c r="H42" s="137"/>
      <c r="I42" s="137"/>
      <c r="J42" s="137"/>
      <c r="K42" s="137"/>
      <c r="L42" s="137"/>
      <c r="M42" s="137"/>
      <c r="N42" s="349">
        <f>SUM(D42:M42)</f>
        <v>0</v>
      </c>
      <c r="O42" s="356">
        <f>SUM(N42:N48)</f>
        <v>0</v>
      </c>
      <c r="P42" s="366">
        <f>SUM(D43:M43)</f>
        <v>0</v>
      </c>
      <c r="Q42" s="359" t="str">
        <f>IF(SUM(P42:P49)&gt;0,(AVERAGEIF(P42:P49,"&gt;0",P42:P49)),"-")</f>
        <v>-</v>
      </c>
      <c r="R42" s="370"/>
    </row>
    <row r="43" spans="2:19" s="184" customFormat="1" ht="18.75" customHeight="1" thickBot="1" x14ac:dyDescent="0.3">
      <c r="B43" s="348"/>
      <c r="C43" s="140" t="s">
        <v>1</v>
      </c>
      <c r="D43" s="138">
        <f>D42*D$4</f>
        <v>0</v>
      </c>
      <c r="E43" s="138">
        <f t="shared" ref="E43:L43" si="32">E42*E$4</f>
        <v>0</v>
      </c>
      <c r="F43" s="138">
        <f t="shared" si="32"/>
        <v>0</v>
      </c>
      <c r="G43" s="138">
        <f t="shared" si="32"/>
        <v>0</v>
      </c>
      <c r="H43" s="138">
        <f t="shared" si="32"/>
        <v>0</v>
      </c>
      <c r="I43" s="138">
        <f t="shared" si="32"/>
        <v>0</v>
      </c>
      <c r="J43" s="138">
        <f t="shared" si="32"/>
        <v>0</v>
      </c>
      <c r="K43" s="138">
        <f t="shared" si="32"/>
        <v>0</v>
      </c>
      <c r="L43" s="138">
        <f t="shared" si="32"/>
        <v>0</v>
      </c>
      <c r="M43" s="138">
        <f t="shared" ref="M43" si="33">M42*M$4</f>
        <v>0</v>
      </c>
      <c r="N43" s="365"/>
      <c r="O43" s="357"/>
      <c r="P43" s="367"/>
      <c r="Q43" s="360"/>
      <c r="R43" s="371"/>
    </row>
    <row r="44" spans="2:19" s="184" customFormat="1" ht="18.75" customHeight="1" thickBot="1" x14ac:dyDescent="0.3">
      <c r="B44" s="347" t="str">
        <f>$B35</f>
        <v/>
      </c>
      <c r="C44" s="139" t="s">
        <v>0</v>
      </c>
      <c r="D44" s="136"/>
      <c r="E44" s="137"/>
      <c r="F44" s="137"/>
      <c r="G44" s="137"/>
      <c r="H44" s="137"/>
      <c r="I44" s="137"/>
      <c r="J44" s="137"/>
      <c r="K44" s="137"/>
      <c r="L44" s="137"/>
      <c r="M44" s="137"/>
      <c r="N44" s="349">
        <f>SUM(D44:M44)</f>
        <v>0</v>
      </c>
      <c r="O44" s="357"/>
      <c r="P44" s="366">
        <f>SUM(D45:M45)</f>
        <v>0</v>
      </c>
      <c r="Q44" s="360"/>
      <c r="R44" s="371"/>
    </row>
    <row r="45" spans="2:19" s="184" customFormat="1" ht="18.75" customHeight="1" thickBot="1" x14ac:dyDescent="0.3">
      <c r="B45" s="348"/>
      <c r="C45" s="140" t="s">
        <v>1</v>
      </c>
      <c r="D45" s="138">
        <f t="shared" ref="D45:L45" si="34">D44*D$4</f>
        <v>0</v>
      </c>
      <c r="E45" s="138">
        <f t="shared" si="34"/>
        <v>0</v>
      </c>
      <c r="F45" s="138">
        <f t="shared" si="34"/>
        <v>0</v>
      </c>
      <c r="G45" s="138">
        <f t="shared" si="34"/>
        <v>0</v>
      </c>
      <c r="H45" s="138">
        <f t="shared" si="34"/>
        <v>0</v>
      </c>
      <c r="I45" s="138">
        <f t="shared" si="34"/>
        <v>0</v>
      </c>
      <c r="J45" s="138">
        <f t="shared" si="34"/>
        <v>0</v>
      </c>
      <c r="K45" s="138">
        <f t="shared" si="34"/>
        <v>0</v>
      </c>
      <c r="L45" s="138">
        <f t="shared" si="34"/>
        <v>0</v>
      </c>
      <c r="M45" s="138">
        <f t="shared" ref="M45" si="35">M44*M$4</f>
        <v>0</v>
      </c>
      <c r="N45" s="365"/>
      <c r="O45" s="357"/>
      <c r="P45" s="367"/>
      <c r="Q45" s="360"/>
      <c r="R45" s="371"/>
      <c r="S45" s="185"/>
    </row>
    <row r="46" spans="2:19" s="184" customFormat="1" ht="18.75" customHeight="1" thickBot="1" x14ac:dyDescent="0.3">
      <c r="B46" s="347" t="str">
        <f>$B37</f>
        <v/>
      </c>
      <c r="C46" s="139" t="s">
        <v>0</v>
      </c>
      <c r="D46" s="136"/>
      <c r="E46" s="137"/>
      <c r="F46" s="137"/>
      <c r="G46" s="137"/>
      <c r="H46" s="137"/>
      <c r="I46" s="137"/>
      <c r="J46" s="137"/>
      <c r="K46" s="137"/>
      <c r="L46" s="137"/>
      <c r="M46" s="137"/>
      <c r="N46" s="349">
        <f>SUM(D46:M46)</f>
        <v>0</v>
      </c>
      <c r="O46" s="357"/>
      <c r="P46" s="366">
        <f>SUM(D47:M47)</f>
        <v>0</v>
      </c>
      <c r="Q46" s="360"/>
      <c r="R46" s="371"/>
    </row>
    <row r="47" spans="2:19" s="184" customFormat="1" ht="18.75" customHeight="1" thickBot="1" x14ac:dyDescent="0.3">
      <c r="B47" s="348"/>
      <c r="C47" s="140" t="s">
        <v>1</v>
      </c>
      <c r="D47" s="138">
        <f t="shared" ref="D47:L47" si="36">D46*D$4</f>
        <v>0</v>
      </c>
      <c r="E47" s="138">
        <f t="shared" si="36"/>
        <v>0</v>
      </c>
      <c r="F47" s="138">
        <f t="shared" si="36"/>
        <v>0</v>
      </c>
      <c r="G47" s="138">
        <f t="shared" si="36"/>
        <v>0</v>
      </c>
      <c r="H47" s="138">
        <f t="shared" si="36"/>
        <v>0</v>
      </c>
      <c r="I47" s="138">
        <f t="shared" si="36"/>
        <v>0</v>
      </c>
      <c r="J47" s="138">
        <f t="shared" si="36"/>
        <v>0</v>
      </c>
      <c r="K47" s="138">
        <f t="shared" si="36"/>
        <v>0</v>
      </c>
      <c r="L47" s="138">
        <f t="shared" si="36"/>
        <v>0</v>
      </c>
      <c r="M47" s="138">
        <f t="shared" ref="M47" si="37">M46*M$4</f>
        <v>0</v>
      </c>
      <c r="N47" s="365"/>
      <c r="O47" s="357"/>
      <c r="P47" s="367"/>
      <c r="Q47" s="360"/>
      <c r="R47" s="371"/>
      <c r="S47" s="186"/>
    </row>
    <row r="48" spans="2:19" s="184" customFormat="1" ht="18.75" customHeight="1" thickBot="1" x14ac:dyDescent="0.3">
      <c r="B48" s="347" t="str">
        <f>$B39</f>
        <v/>
      </c>
      <c r="C48" s="139" t="s">
        <v>0</v>
      </c>
      <c r="D48" s="136"/>
      <c r="E48" s="137"/>
      <c r="F48" s="137"/>
      <c r="G48" s="137"/>
      <c r="H48" s="137"/>
      <c r="I48" s="137"/>
      <c r="J48" s="137"/>
      <c r="K48" s="137"/>
      <c r="L48" s="137"/>
      <c r="M48" s="137"/>
      <c r="N48" s="349">
        <f>SUM(D48:M48)</f>
        <v>0</v>
      </c>
      <c r="O48" s="357"/>
      <c r="P48" s="366">
        <f>SUM(D49:M49)</f>
        <v>0</v>
      </c>
      <c r="Q48" s="360"/>
      <c r="R48" s="187"/>
    </row>
    <row r="49" spans="2:19" s="184" customFormat="1" ht="18.75" customHeight="1" thickBot="1" x14ac:dyDescent="0.3">
      <c r="B49" s="362"/>
      <c r="C49" s="224" t="s">
        <v>1</v>
      </c>
      <c r="D49" s="225">
        <f t="shared" ref="D49:L49" si="38">D48*D$4</f>
        <v>0</v>
      </c>
      <c r="E49" s="225">
        <f t="shared" si="38"/>
        <v>0</v>
      </c>
      <c r="F49" s="225">
        <f t="shared" si="38"/>
        <v>0</v>
      </c>
      <c r="G49" s="225">
        <f t="shared" si="38"/>
        <v>0</v>
      </c>
      <c r="H49" s="225">
        <f t="shared" si="38"/>
        <v>0</v>
      </c>
      <c r="I49" s="225">
        <f t="shared" si="38"/>
        <v>0</v>
      </c>
      <c r="J49" s="225">
        <f t="shared" si="38"/>
        <v>0</v>
      </c>
      <c r="K49" s="225">
        <f t="shared" si="38"/>
        <v>0</v>
      </c>
      <c r="L49" s="225">
        <f t="shared" si="38"/>
        <v>0</v>
      </c>
      <c r="M49" s="225">
        <f t="shared" ref="M49" si="39">M48*M$4</f>
        <v>0</v>
      </c>
      <c r="N49" s="365"/>
      <c r="O49" s="358"/>
      <c r="P49" s="367"/>
      <c r="Q49" s="361"/>
      <c r="R49" s="187"/>
    </row>
    <row r="50" spans="2:19" s="184" customFormat="1" ht="21" customHeight="1" thickBot="1" x14ac:dyDescent="0.3">
      <c r="B50" s="353" t="str">
        <f>IF(Schedule!E9&gt;0,Schedule!E9,"")</f>
        <v/>
      </c>
      <c r="C50" s="354"/>
      <c r="D50" s="354"/>
      <c r="E50" s="354"/>
      <c r="F50" s="354"/>
      <c r="G50" s="354"/>
      <c r="H50" s="354"/>
      <c r="I50" s="354"/>
      <c r="J50" s="354"/>
      <c r="K50" s="354"/>
      <c r="L50" s="354"/>
      <c r="M50" s="354"/>
      <c r="N50" s="368"/>
      <c r="O50" s="368"/>
      <c r="P50" s="368"/>
      <c r="Q50" s="369"/>
    </row>
    <row r="51" spans="2:19" s="184" customFormat="1" ht="18.75" customHeight="1" thickBot="1" x14ac:dyDescent="0.3">
      <c r="B51" s="347" t="str">
        <f>$B42</f>
        <v/>
      </c>
      <c r="C51" s="139" t="s">
        <v>0</v>
      </c>
      <c r="D51" s="136"/>
      <c r="E51" s="137"/>
      <c r="F51" s="137"/>
      <c r="G51" s="137"/>
      <c r="H51" s="137"/>
      <c r="I51" s="137"/>
      <c r="J51" s="137"/>
      <c r="K51" s="137"/>
      <c r="L51" s="137"/>
      <c r="M51" s="137"/>
      <c r="N51" s="349">
        <f>SUM(D51:M51)</f>
        <v>0</v>
      </c>
      <c r="O51" s="356">
        <f>SUM(N51:N57)</f>
        <v>0</v>
      </c>
      <c r="P51" s="366">
        <f>SUM(D52:M52)</f>
        <v>0</v>
      </c>
      <c r="Q51" s="359" t="str">
        <f>IF(SUM(P51:P58)&gt;0,(AVERAGEIF(P51:P58,"&gt;0",P51:P58)),"-")</f>
        <v>-</v>
      </c>
      <c r="R51" s="370"/>
    </row>
    <row r="52" spans="2:19" s="184" customFormat="1" ht="18.75" customHeight="1" thickBot="1" x14ac:dyDescent="0.3">
      <c r="B52" s="348"/>
      <c r="C52" s="140" t="s">
        <v>1</v>
      </c>
      <c r="D52" s="138">
        <f>D51*D$4</f>
        <v>0</v>
      </c>
      <c r="E52" s="138">
        <f t="shared" ref="E52:L52" si="40">E51*E$4</f>
        <v>0</v>
      </c>
      <c r="F52" s="138">
        <f t="shared" si="40"/>
        <v>0</v>
      </c>
      <c r="G52" s="138">
        <f t="shared" si="40"/>
        <v>0</v>
      </c>
      <c r="H52" s="138">
        <f t="shared" si="40"/>
        <v>0</v>
      </c>
      <c r="I52" s="138">
        <f t="shared" si="40"/>
        <v>0</v>
      </c>
      <c r="J52" s="138">
        <f t="shared" si="40"/>
        <v>0</v>
      </c>
      <c r="K52" s="138">
        <f t="shared" si="40"/>
        <v>0</v>
      </c>
      <c r="L52" s="138">
        <f t="shared" si="40"/>
        <v>0</v>
      </c>
      <c r="M52" s="138">
        <f t="shared" ref="M52" si="41">M51*M$4</f>
        <v>0</v>
      </c>
      <c r="N52" s="365"/>
      <c r="O52" s="357"/>
      <c r="P52" s="367"/>
      <c r="Q52" s="360"/>
      <c r="R52" s="371"/>
    </row>
    <row r="53" spans="2:19" s="184" customFormat="1" ht="18.75" customHeight="1" thickBot="1" x14ac:dyDescent="0.3">
      <c r="B53" s="347" t="str">
        <f>$B44</f>
        <v/>
      </c>
      <c r="C53" s="139" t="s">
        <v>0</v>
      </c>
      <c r="D53" s="136"/>
      <c r="E53" s="137"/>
      <c r="F53" s="137"/>
      <c r="G53" s="137"/>
      <c r="H53" s="137"/>
      <c r="I53" s="137"/>
      <c r="J53" s="137"/>
      <c r="K53" s="137"/>
      <c r="L53" s="137"/>
      <c r="M53" s="137"/>
      <c r="N53" s="349">
        <f>SUM(D53:M53)</f>
        <v>0</v>
      </c>
      <c r="O53" s="357"/>
      <c r="P53" s="366">
        <f>SUM(D54:M54)</f>
        <v>0</v>
      </c>
      <c r="Q53" s="360"/>
      <c r="R53" s="371"/>
    </row>
    <row r="54" spans="2:19" s="184" customFormat="1" ht="18.75" customHeight="1" thickBot="1" x14ac:dyDescent="0.3">
      <c r="B54" s="348"/>
      <c r="C54" s="140" t="s">
        <v>1</v>
      </c>
      <c r="D54" s="138">
        <f t="shared" ref="D54:L54" si="42">D53*D$4</f>
        <v>0</v>
      </c>
      <c r="E54" s="138">
        <f t="shared" si="42"/>
        <v>0</v>
      </c>
      <c r="F54" s="138">
        <f t="shared" si="42"/>
        <v>0</v>
      </c>
      <c r="G54" s="138">
        <f t="shared" si="42"/>
        <v>0</v>
      </c>
      <c r="H54" s="138">
        <f t="shared" si="42"/>
        <v>0</v>
      </c>
      <c r="I54" s="138">
        <f t="shared" si="42"/>
        <v>0</v>
      </c>
      <c r="J54" s="138">
        <f t="shared" si="42"/>
        <v>0</v>
      </c>
      <c r="K54" s="138">
        <f t="shared" si="42"/>
        <v>0</v>
      </c>
      <c r="L54" s="138">
        <f t="shared" si="42"/>
        <v>0</v>
      </c>
      <c r="M54" s="138">
        <f t="shared" ref="M54" si="43">M53*M$4</f>
        <v>0</v>
      </c>
      <c r="N54" s="365"/>
      <c r="O54" s="357"/>
      <c r="P54" s="367"/>
      <c r="Q54" s="360"/>
      <c r="R54" s="371"/>
      <c r="S54" s="185"/>
    </row>
    <row r="55" spans="2:19" s="184" customFormat="1" ht="18.75" customHeight="1" thickBot="1" x14ac:dyDescent="0.3">
      <c r="B55" s="347" t="str">
        <f>$B46</f>
        <v/>
      </c>
      <c r="C55" s="139" t="s">
        <v>0</v>
      </c>
      <c r="D55" s="136"/>
      <c r="E55" s="137"/>
      <c r="F55" s="137"/>
      <c r="G55" s="137"/>
      <c r="H55" s="137"/>
      <c r="I55" s="137"/>
      <c r="J55" s="137"/>
      <c r="K55" s="137"/>
      <c r="L55" s="137"/>
      <c r="M55" s="137"/>
      <c r="N55" s="349">
        <f>SUM(D55:M55)</f>
        <v>0</v>
      </c>
      <c r="O55" s="357"/>
      <c r="P55" s="366">
        <f>SUM(D56:M56)</f>
        <v>0</v>
      </c>
      <c r="Q55" s="360"/>
      <c r="R55" s="371"/>
    </row>
    <row r="56" spans="2:19" s="184" customFormat="1" ht="18.75" customHeight="1" thickBot="1" x14ac:dyDescent="0.3">
      <c r="B56" s="348"/>
      <c r="C56" s="140" t="s">
        <v>1</v>
      </c>
      <c r="D56" s="138">
        <f t="shared" ref="D56:L56" si="44">D55*D$4</f>
        <v>0</v>
      </c>
      <c r="E56" s="138">
        <f t="shared" si="44"/>
        <v>0</v>
      </c>
      <c r="F56" s="138">
        <f t="shared" si="44"/>
        <v>0</v>
      </c>
      <c r="G56" s="138">
        <f t="shared" si="44"/>
        <v>0</v>
      </c>
      <c r="H56" s="138">
        <f t="shared" si="44"/>
        <v>0</v>
      </c>
      <c r="I56" s="138">
        <f t="shared" si="44"/>
        <v>0</v>
      </c>
      <c r="J56" s="138">
        <f t="shared" si="44"/>
        <v>0</v>
      </c>
      <c r="K56" s="138">
        <f t="shared" si="44"/>
        <v>0</v>
      </c>
      <c r="L56" s="138">
        <f t="shared" si="44"/>
        <v>0</v>
      </c>
      <c r="M56" s="138">
        <f t="shared" ref="M56" si="45">M55*M$4</f>
        <v>0</v>
      </c>
      <c r="N56" s="365"/>
      <c r="O56" s="357"/>
      <c r="P56" s="367"/>
      <c r="Q56" s="360"/>
      <c r="R56" s="371"/>
      <c r="S56" s="186"/>
    </row>
    <row r="57" spans="2:19" s="184" customFormat="1" ht="18.75" customHeight="1" thickBot="1" x14ac:dyDescent="0.3">
      <c r="B57" s="347" t="str">
        <f>$B48</f>
        <v/>
      </c>
      <c r="C57" s="139" t="s">
        <v>0</v>
      </c>
      <c r="D57" s="136"/>
      <c r="E57" s="137"/>
      <c r="F57" s="137"/>
      <c r="G57" s="137"/>
      <c r="H57" s="137"/>
      <c r="I57" s="137"/>
      <c r="J57" s="137"/>
      <c r="K57" s="137"/>
      <c r="L57" s="137"/>
      <c r="M57" s="137"/>
      <c r="N57" s="349">
        <f>SUM(D57:M57)</f>
        <v>0</v>
      </c>
      <c r="O57" s="357"/>
      <c r="P57" s="366">
        <f>SUM(D58:M58)</f>
        <v>0</v>
      </c>
      <c r="Q57" s="360"/>
      <c r="R57" s="187"/>
    </row>
    <row r="58" spans="2:19" s="184" customFormat="1" ht="18.75" customHeight="1" thickBot="1" x14ac:dyDescent="0.3">
      <c r="B58" s="362"/>
      <c r="C58" s="224" t="s">
        <v>1</v>
      </c>
      <c r="D58" s="225">
        <f t="shared" ref="D58:L58" si="46">D57*D$4</f>
        <v>0</v>
      </c>
      <c r="E58" s="225">
        <f t="shared" si="46"/>
        <v>0</v>
      </c>
      <c r="F58" s="225">
        <f t="shared" si="46"/>
        <v>0</v>
      </c>
      <c r="G58" s="225">
        <f t="shared" si="46"/>
        <v>0</v>
      </c>
      <c r="H58" s="225">
        <f t="shared" si="46"/>
        <v>0</v>
      </c>
      <c r="I58" s="225">
        <f t="shared" si="46"/>
        <v>0</v>
      </c>
      <c r="J58" s="225">
        <f t="shared" si="46"/>
        <v>0</v>
      </c>
      <c r="K58" s="225">
        <f t="shared" si="46"/>
        <v>0</v>
      </c>
      <c r="L58" s="225">
        <f t="shared" si="46"/>
        <v>0</v>
      </c>
      <c r="M58" s="225">
        <f t="shared" ref="M58" si="47">M57*M$4</f>
        <v>0</v>
      </c>
      <c r="N58" s="365"/>
      <c r="O58" s="358"/>
      <c r="P58" s="367"/>
      <c r="Q58" s="361"/>
      <c r="R58" s="187"/>
    </row>
    <row r="59" spans="2:19" s="184" customFormat="1" ht="21" customHeight="1" thickBot="1" x14ac:dyDescent="0.3">
      <c r="B59" s="353" t="str">
        <f>IF(Schedule!E10&gt;0,Schedule!E10,"")</f>
        <v/>
      </c>
      <c r="C59" s="354"/>
      <c r="D59" s="354"/>
      <c r="E59" s="354"/>
      <c r="F59" s="354"/>
      <c r="G59" s="354"/>
      <c r="H59" s="354"/>
      <c r="I59" s="354"/>
      <c r="J59" s="354"/>
      <c r="K59" s="354"/>
      <c r="L59" s="354"/>
      <c r="M59" s="354"/>
      <c r="N59" s="368"/>
      <c r="O59" s="368"/>
      <c r="P59" s="368"/>
      <c r="Q59" s="369"/>
    </row>
    <row r="60" spans="2:19" s="184" customFormat="1" ht="18.75" customHeight="1" thickBot="1" x14ac:dyDescent="0.3">
      <c r="B60" s="347" t="str">
        <f>$B51</f>
        <v/>
      </c>
      <c r="C60" s="139" t="s">
        <v>0</v>
      </c>
      <c r="D60" s="136"/>
      <c r="E60" s="137"/>
      <c r="F60" s="137"/>
      <c r="G60" s="137"/>
      <c r="H60" s="137"/>
      <c r="I60" s="137"/>
      <c r="J60" s="137"/>
      <c r="K60" s="137"/>
      <c r="L60" s="137"/>
      <c r="M60" s="137"/>
      <c r="N60" s="349">
        <f>SUM(D60:M60)</f>
        <v>0</v>
      </c>
      <c r="O60" s="356">
        <f>SUM(N60:N66)</f>
        <v>0</v>
      </c>
      <c r="P60" s="366">
        <f>SUM(D61:M61)</f>
        <v>0</v>
      </c>
      <c r="Q60" s="359" t="str">
        <f>IF(SUM(P60:P67)&gt;0,(AVERAGEIF(P60:P67,"&gt;0",P60:P67)),"-")</f>
        <v>-</v>
      </c>
      <c r="R60" s="370"/>
    </row>
    <row r="61" spans="2:19" s="184" customFormat="1" ht="18.75" customHeight="1" thickBot="1" x14ac:dyDescent="0.3">
      <c r="B61" s="348"/>
      <c r="C61" s="140" t="s">
        <v>1</v>
      </c>
      <c r="D61" s="138">
        <f>D60*D$4</f>
        <v>0</v>
      </c>
      <c r="E61" s="138">
        <f t="shared" ref="E61:L61" si="48">E60*E$4</f>
        <v>0</v>
      </c>
      <c r="F61" s="138">
        <f t="shared" si="48"/>
        <v>0</v>
      </c>
      <c r="G61" s="138">
        <f t="shared" si="48"/>
        <v>0</v>
      </c>
      <c r="H61" s="138">
        <f t="shared" si="48"/>
        <v>0</v>
      </c>
      <c r="I61" s="138">
        <f t="shared" si="48"/>
        <v>0</v>
      </c>
      <c r="J61" s="138">
        <f t="shared" si="48"/>
        <v>0</v>
      </c>
      <c r="K61" s="138">
        <f t="shared" si="48"/>
        <v>0</v>
      </c>
      <c r="L61" s="138">
        <f t="shared" si="48"/>
        <v>0</v>
      </c>
      <c r="M61" s="138">
        <f t="shared" ref="M61" si="49">M60*M$4</f>
        <v>0</v>
      </c>
      <c r="N61" s="365"/>
      <c r="O61" s="357"/>
      <c r="P61" s="367"/>
      <c r="Q61" s="360"/>
      <c r="R61" s="371"/>
    </row>
    <row r="62" spans="2:19" s="184" customFormat="1" ht="18.75" customHeight="1" thickBot="1" x14ac:dyDescent="0.3">
      <c r="B62" s="347" t="str">
        <f>$B53</f>
        <v/>
      </c>
      <c r="C62" s="139" t="s">
        <v>0</v>
      </c>
      <c r="D62" s="136"/>
      <c r="E62" s="137"/>
      <c r="F62" s="137"/>
      <c r="G62" s="137"/>
      <c r="H62" s="137"/>
      <c r="I62" s="137"/>
      <c r="J62" s="137"/>
      <c r="K62" s="137"/>
      <c r="L62" s="137"/>
      <c r="M62" s="137"/>
      <c r="N62" s="349">
        <f>SUM(D62:M62)</f>
        <v>0</v>
      </c>
      <c r="O62" s="357"/>
      <c r="P62" s="366">
        <f>SUM(D63:M63)</f>
        <v>0</v>
      </c>
      <c r="Q62" s="360"/>
      <c r="R62" s="371"/>
    </row>
    <row r="63" spans="2:19" s="184" customFormat="1" ht="18.75" customHeight="1" thickBot="1" x14ac:dyDescent="0.3">
      <c r="B63" s="348"/>
      <c r="C63" s="140" t="s">
        <v>1</v>
      </c>
      <c r="D63" s="138">
        <f t="shared" ref="D63:L63" si="50">D62*D$4</f>
        <v>0</v>
      </c>
      <c r="E63" s="138">
        <f t="shared" si="50"/>
        <v>0</v>
      </c>
      <c r="F63" s="138">
        <f t="shared" si="50"/>
        <v>0</v>
      </c>
      <c r="G63" s="138">
        <f t="shared" si="50"/>
        <v>0</v>
      </c>
      <c r="H63" s="138">
        <f t="shared" si="50"/>
        <v>0</v>
      </c>
      <c r="I63" s="138">
        <f t="shared" si="50"/>
        <v>0</v>
      </c>
      <c r="J63" s="138">
        <f t="shared" si="50"/>
        <v>0</v>
      </c>
      <c r="K63" s="138">
        <f t="shared" si="50"/>
        <v>0</v>
      </c>
      <c r="L63" s="138">
        <f t="shared" si="50"/>
        <v>0</v>
      </c>
      <c r="M63" s="138">
        <f t="shared" ref="M63" si="51">M62*M$4</f>
        <v>0</v>
      </c>
      <c r="N63" s="365"/>
      <c r="O63" s="357"/>
      <c r="P63" s="367"/>
      <c r="Q63" s="360"/>
      <c r="R63" s="371"/>
      <c r="S63" s="185"/>
    </row>
    <row r="64" spans="2:19" s="184" customFormat="1" ht="18.75" customHeight="1" thickBot="1" x14ac:dyDescent="0.3">
      <c r="B64" s="347" t="str">
        <f>$B55</f>
        <v/>
      </c>
      <c r="C64" s="139" t="s">
        <v>0</v>
      </c>
      <c r="D64" s="136"/>
      <c r="E64" s="137"/>
      <c r="F64" s="137"/>
      <c r="G64" s="137"/>
      <c r="H64" s="137"/>
      <c r="I64" s="137"/>
      <c r="J64" s="137"/>
      <c r="K64" s="137"/>
      <c r="L64" s="137"/>
      <c r="M64" s="137"/>
      <c r="N64" s="349">
        <f>SUM(D64:M64)</f>
        <v>0</v>
      </c>
      <c r="O64" s="357"/>
      <c r="P64" s="366">
        <f>SUM(D65:M65)</f>
        <v>0</v>
      </c>
      <c r="Q64" s="360"/>
      <c r="R64" s="371"/>
    </row>
    <row r="65" spans="2:19" s="184" customFormat="1" ht="18.75" customHeight="1" thickBot="1" x14ac:dyDescent="0.3">
      <c r="B65" s="348"/>
      <c r="C65" s="140" t="s">
        <v>1</v>
      </c>
      <c r="D65" s="138">
        <f t="shared" ref="D65:L65" si="52">D64*D$4</f>
        <v>0</v>
      </c>
      <c r="E65" s="138">
        <f t="shared" si="52"/>
        <v>0</v>
      </c>
      <c r="F65" s="138">
        <f t="shared" si="52"/>
        <v>0</v>
      </c>
      <c r="G65" s="138">
        <f t="shared" si="52"/>
        <v>0</v>
      </c>
      <c r="H65" s="138">
        <f t="shared" si="52"/>
        <v>0</v>
      </c>
      <c r="I65" s="138">
        <f t="shared" si="52"/>
        <v>0</v>
      </c>
      <c r="J65" s="138">
        <f t="shared" si="52"/>
        <v>0</v>
      </c>
      <c r="K65" s="138">
        <f t="shared" si="52"/>
        <v>0</v>
      </c>
      <c r="L65" s="138">
        <f t="shared" si="52"/>
        <v>0</v>
      </c>
      <c r="M65" s="138">
        <f t="shared" ref="M65" si="53">M64*M$4</f>
        <v>0</v>
      </c>
      <c r="N65" s="365"/>
      <c r="O65" s="357"/>
      <c r="P65" s="367"/>
      <c r="Q65" s="360"/>
      <c r="R65" s="371"/>
      <c r="S65" s="186"/>
    </row>
    <row r="66" spans="2:19" s="184" customFormat="1" ht="18.75" customHeight="1" thickBot="1" x14ac:dyDescent="0.3">
      <c r="B66" s="347" t="str">
        <f>$B57</f>
        <v/>
      </c>
      <c r="C66" s="139" t="s">
        <v>0</v>
      </c>
      <c r="D66" s="136"/>
      <c r="E66" s="137"/>
      <c r="F66" s="137"/>
      <c r="G66" s="137"/>
      <c r="H66" s="137"/>
      <c r="I66" s="137"/>
      <c r="J66" s="137"/>
      <c r="K66" s="137"/>
      <c r="L66" s="137"/>
      <c r="M66" s="137"/>
      <c r="N66" s="349">
        <f>SUM(D66:M66)</f>
        <v>0</v>
      </c>
      <c r="O66" s="357"/>
      <c r="P66" s="366">
        <f>SUM(D67:M67)</f>
        <v>0</v>
      </c>
      <c r="Q66" s="360"/>
      <c r="R66" s="187"/>
    </row>
    <row r="67" spans="2:19" s="184" customFormat="1" ht="18.75" customHeight="1" thickBot="1" x14ac:dyDescent="0.3">
      <c r="B67" s="362"/>
      <c r="C67" s="224" t="s">
        <v>1</v>
      </c>
      <c r="D67" s="225">
        <f t="shared" ref="D67:L67" si="54">D66*D$4</f>
        <v>0</v>
      </c>
      <c r="E67" s="225">
        <f t="shared" si="54"/>
        <v>0</v>
      </c>
      <c r="F67" s="225">
        <f t="shared" si="54"/>
        <v>0</v>
      </c>
      <c r="G67" s="225">
        <f t="shared" si="54"/>
        <v>0</v>
      </c>
      <c r="H67" s="225">
        <f t="shared" si="54"/>
        <v>0</v>
      </c>
      <c r="I67" s="225">
        <f t="shared" si="54"/>
        <v>0</v>
      </c>
      <c r="J67" s="225">
        <f t="shared" si="54"/>
        <v>0</v>
      </c>
      <c r="K67" s="225">
        <f t="shared" si="54"/>
        <v>0</v>
      </c>
      <c r="L67" s="225">
        <f t="shared" si="54"/>
        <v>0</v>
      </c>
      <c r="M67" s="225">
        <f t="shared" ref="M67" si="55">M66*M$4</f>
        <v>0</v>
      </c>
      <c r="N67" s="365"/>
      <c r="O67" s="358"/>
      <c r="P67" s="367"/>
      <c r="Q67" s="361"/>
      <c r="R67" s="187"/>
    </row>
    <row r="68" spans="2:19" s="184" customFormat="1" ht="21" customHeight="1" thickBot="1" x14ac:dyDescent="0.3">
      <c r="B68" s="353" t="str">
        <f>IF(Schedule!E11&gt;0,Schedule!E11,"")</f>
        <v/>
      </c>
      <c r="C68" s="354"/>
      <c r="D68" s="354"/>
      <c r="E68" s="354"/>
      <c r="F68" s="354"/>
      <c r="G68" s="354"/>
      <c r="H68" s="354"/>
      <c r="I68" s="354"/>
      <c r="J68" s="354"/>
      <c r="K68" s="354"/>
      <c r="L68" s="354"/>
      <c r="M68" s="354"/>
      <c r="N68" s="368"/>
      <c r="O68" s="368"/>
      <c r="P68" s="368"/>
      <c r="Q68" s="369"/>
    </row>
    <row r="69" spans="2:19" s="184" customFormat="1" ht="18.75" customHeight="1" thickBot="1" x14ac:dyDescent="0.3">
      <c r="B69" s="347" t="str">
        <f>$B60</f>
        <v/>
      </c>
      <c r="C69" s="139" t="s">
        <v>0</v>
      </c>
      <c r="D69" s="136"/>
      <c r="E69" s="137"/>
      <c r="F69" s="137"/>
      <c r="G69" s="137"/>
      <c r="H69" s="137"/>
      <c r="I69" s="137"/>
      <c r="J69" s="137"/>
      <c r="K69" s="137"/>
      <c r="L69" s="137"/>
      <c r="M69" s="137"/>
      <c r="N69" s="349">
        <f>SUM(D69:M69)</f>
        <v>0</v>
      </c>
      <c r="O69" s="356">
        <f>SUM(N69:N75)</f>
        <v>0</v>
      </c>
      <c r="P69" s="366">
        <f>SUM(D70:M70)</f>
        <v>0</v>
      </c>
      <c r="Q69" s="359" t="str">
        <f>IF(SUM(P69:P76)&gt;0,(AVERAGEIF(P69:P76,"&gt;0",P69:P76)),"-")</f>
        <v>-</v>
      </c>
      <c r="R69" s="370"/>
    </row>
    <row r="70" spans="2:19" s="184" customFormat="1" ht="18.75" customHeight="1" thickBot="1" x14ac:dyDescent="0.3">
      <c r="B70" s="348"/>
      <c r="C70" s="140" t="s">
        <v>1</v>
      </c>
      <c r="D70" s="138">
        <f>D69*D$4</f>
        <v>0</v>
      </c>
      <c r="E70" s="138">
        <f t="shared" ref="E70:L70" si="56">E69*E$4</f>
        <v>0</v>
      </c>
      <c r="F70" s="138">
        <f t="shared" si="56"/>
        <v>0</v>
      </c>
      <c r="G70" s="138">
        <f t="shared" si="56"/>
        <v>0</v>
      </c>
      <c r="H70" s="138">
        <f t="shared" si="56"/>
        <v>0</v>
      </c>
      <c r="I70" s="138">
        <f t="shared" si="56"/>
        <v>0</v>
      </c>
      <c r="J70" s="138">
        <f t="shared" si="56"/>
        <v>0</v>
      </c>
      <c r="K70" s="138">
        <f t="shared" si="56"/>
        <v>0</v>
      </c>
      <c r="L70" s="138">
        <f t="shared" si="56"/>
        <v>0</v>
      </c>
      <c r="M70" s="138">
        <f t="shared" ref="M70" si="57">M69*M$4</f>
        <v>0</v>
      </c>
      <c r="N70" s="365"/>
      <c r="O70" s="357"/>
      <c r="P70" s="367"/>
      <c r="Q70" s="360"/>
      <c r="R70" s="371"/>
    </row>
    <row r="71" spans="2:19" s="184" customFormat="1" ht="18.75" customHeight="1" thickBot="1" x14ac:dyDescent="0.3">
      <c r="B71" s="347" t="str">
        <f>$B62</f>
        <v/>
      </c>
      <c r="C71" s="139" t="s">
        <v>0</v>
      </c>
      <c r="D71" s="136"/>
      <c r="E71" s="137"/>
      <c r="F71" s="137"/>
      <c r="G71" s="137"/>
      <c r="H71" s="137"/>
      <c r="I71" s="137"/>
      <c r="J71" s="137"/>
      <c r="K71" s="137"/>
      <c r="L71" s="137"/>
      <c r="M71" s="137"/>
      <c r="N71" s="349">
        <f>SUM(D71:M71)</f>
        <v>0</v>
      </c>
      <c r="O71" s="357"/>
      <c r="P71" s="366">
        <f>SUM(D72:M72)</f>
        <v>0</v>
      </c>
      <c r="Q71" s="360"/>
      <c r="R71" s="371"/>
    </row>
    <row r="72" spans="2:19" s="184" customFormat="1" ht="18.75" customHeight="1" thickBot="1" x14ac:dyDescent="0.3">
      <c r="B72" s="348"/>
      <c r="C72" s="140" t="s">
        <v>1</v>
      </c>
      <c r="D72" s="138">
        <f t="shared" ref="D72:L72" si="58">D71*D$4</f>
        <v>0</v>
      </c>
      <c r="E72" s="138">
        <f t="shared" si="58"/>
        <v>0</v>
      </c>
      <c r="F72" s="138">
        <f t="shared" si="58"/>
        <v>0</v>
      </c>
      <c r="G72" s="138">
        <f t="shared" si="58"/>
        <v>0</v>
      </c>
      <c r="H72" s="138">
        <f t="shared" si="58"/>
        <v>0</v>
      </c>
      <c r="I72" s="138">
        <f t="shared" si="58"/>
        <v>0</v>
      </c>
      <c r="J72" s="138">
        <f t="shared" si="58"/>
        <v>0</v>
      </c>
      <c r="K72" s="138">
        <f t="shared" si="58"/>
        <v>0</v>
      </c>
      <c r="L72" s="138">
        <f t="shared" si="58"/>
        <v>0</v>
      </c>
      <c r="M72" s="138">
        <f t="shared" ref="M72" si="59">M71*M$4</f>
        <v>0</v>
      </c>
      <c r="N72" s="365"/>
      <c r="O72" s="357"/>
      <c r="P72" s="367"/>
      <c r="Q72" s="360"/>
      <c r="R72" s="371"/>
      <c r="S72" s="185"/>
    </row>
    <row r="73" spans="2:19" s="184" customFormat="1" ht="18.75" customHeight="1" thickBot="1" x14ac:dyDescent="0.3">
      <c r="B73" s="347" t="str">
        <f>$B64</f>
        <v/>
      </c>
      <c r="C73" s="139" t="s">
        <v>0</v>
      </c>
      <c r="D73" s="136"/>
      <c r="E73" s="137"/>
      <c r="F73" s="137"/>
      <c r="G73" s="137"/>
      <c r="H73" s="137"/>
      <c r="I73" s="137"/>
      <c r="J73" s="137"/>
      <c r="K73" s="137"/>
      <c r="L73" s="137"/>
      <c r="M73" s="137"/>
      <c r="N73" s="349">
        <f>SUM(D73:M73)</f>
        <v>0</v>
      </c>
      <c r="O73" s="357"/>
      <c r="P73" s="366">
        <f>SUM(D74:M74)</f>
        <v>0</v>
      </c>
      <c r="Q73" s="360"/>
      <c r="R73" s="371"/>
    </row>
    <row r="74" spans="2:19" s="184" customFormat="1" ht="18.75" customHeight="1" thickBot="1" x14ac:dyDescent="0.3">
      <c r="B74" s="348"/>
      <c r="C74" s="140" t="s">
        <v>1</v>
      </c>
      <c r="D74" s="138">
        <f t="shared" ref="D74:L74" si="60">D73*D$4</f>
        <v>0</v>
      </c>
      <c r="E74" s="138">
        <f t="shared" si="60"/>
        <v>0</v>
      </c>
      <c r="F74" s="138">
        <f t="shared" si="60"/>
        <v>0</v>
      </c>
      <c r="G74" s="138">
        <f t="shared" si="60"/>
        <v>0</v>
      </c>
      <c r="H74" s="138">
        <f t="shared" si="60"/>
        <v>0</v>
      </c>
      <c r="I74" s="138">
        <f t="shared" si="60"/>
        <v>0</v>
      </c>
      <c r="J74" s="138">
        <f t="shared" si="60"/>
        <v>0</v>
      </c>
      <c r="K74" s="138">
        <f t="shared" si="60"/>
        <v>0</v>
      </c>
      <c r="L74" s="138">
        <f t="shared" si="60"/>
        <v>0</v>
      </c>
      <c r="M74" s="138">
        <f t="shared" ref="M74" si="61">M73*M$4</f>
        <v>0</v>
      </c>
      <c r="N74" s="365"/>
      <c r="O74" s="357"/>
      <c r="P74" s="367"/>
      <c r="Q74" s="360"/>
      <c r="R74" s="371"/>
      <c r="S74" s="186"/>
    </row>
    <row r="75" spans="2:19" s="184" customFormat="1" ht="18.75" customHeight="1" thickBot="1" x14ac:dyDescent="0.3">
      <c r="B75" s="347" t="str">
        <f>$B66</f>
        <v/>
      </c>
      <c r="C75" s="139" t="s">
        <v>0</v>
      </c>
      <c r="D75" s="136"/>
      <c r="E75" s="137"/>
      <c r="F75" s="137"/>
      <c r="G75" s="137"/>
      <c r="H75" s="137"/>
      <c r="I75" s="137"/>
      <c r="J75" s="137"/>
      <c r="K75" s="137"/>
      <c r="L75" s="137"/>
      <c r="M75" s="137"/>
      <c r="N75" s="349">
        <f>SUM(D75:M75)</f>
        <v>0</v>
      </c>
      <c r="O75" s="357"/>
      <c r="P75" s="366">
        <f>SUM(D76:M76)</f>
        <v>0</v>
      </c>
      <c r="Q75" s="360"/>
      <c r="R75" s="187"/>
    </row>
    <row r="76" spans="2:19" s="184" customFormat="1" ht="18.75" customHeight="1" thickBot="1" x14ac:dyDescent="0.3">
      <c r="B76" s="362"/>
      <c r="C76" s="224" t="s">
        <v>1</v>
      </c>
      <c r="D76" s="225">
        <f t="shared" ref="D76:L76" si="62">D75*D$4</f>
        <v>0</v>
      </c>
      <c r="E76" s="225">
        <f t="shared" si="62"/>
        <v>0</v>
      </c>
      <c r="F76" s="225">
        <f t="shared" si="62"/>
        <v>0</v>
      </c>
      <c r="G76" s="225">
        <f t="shared" si="62"/>
        <v>0</v>
      </c>
      <c r="H76" s="225">
        <f t="shared" si="62"/>
        <v>0</v>
      </c>
      <c r="I76" s="225">
        <f t="shared" si="62"/>
        <v>0</v>
      </c>
      <c r="J76" s="225">
        <f t="shared" si="62"/>
        <v>0</v>
      </c>
      <c r="K76" s="225">
        <f t="shared" si="62"/>
        <v>0</v>
      </c>
      <c r="L76" s="225">
        <f t="shared" si="62"/>
        <v>0</v>
      </c>
      <c r="M76" s="225">
        <f t="shared" ref="M76" si="63">M75*M$4</f>
        <v>0</v>
      </c>
      <c r="N76" s="365"/>
      <c r="O76" s="358"/>
      <c r="P76" s="367"/>
      <c r="Q76" s="361"/>
      <c r="R76" s="187"/>
    </row>
    <row r="77" spans="2:19" s="184" customFormat="1" ht="21" customHeight="1" thickBot="1" x14ac:dyDescent="0.3">
      <c r="B77" s="353" t="str">
        <f>IF(Schedule!E11&gt;0,Schedule!E11,"")</f>
        <v/>
      </c>
      <c r="C77" s="354"/>
      <c r="D77" s="354"/>
      <c r="E77" s="354"/>
      <c r="F77" s="354"/>
      <c r="G77" s="354"/>
      <c r="H77" s="354"/>
      <c r="I77" s="354"/>
      <c r="J77" s="354"/>
      <c r="K77" s="354"/>
      <c r="L77" s="354"/>
      <c r="M77" s="354"/>
      <c r="N77" s="368"/>
      <c r="O77" s="368"/>
      <c r="P77" s="368"/>
      <c r="Q77" s="369"/>
    </row>
    <row r="78" spans="2:19" s="184" customFormat="1" ht="18.75" customHeight="1" thickBot="1" x14ac:dyDescent="0.3">
      <c r="B78" s="347" t="str">
        <f>$B69</f>
        <v/>
      </c>
      <c r="C78" s="139" t="s">
        <v>0</v>
      </c>
      <c r="D78" s="136"/>
      <c r="E78" s="137"/>
      <c r="F78" s="137"/>
      <c r="G78" s="137"/>
      <c r="H78" s="137"/>
      <c r="I78" s="137"/>
      <c r="J78" s="137"/>
      <c r="K78" s="137"/>
      <c r="L78" s="137"/>
      <c r="M78" s="137"/>
      <c r="N78" s="349">
        <f>SUM(D78:M78)</f>
        <v>0</v>
      </c>
      <c r="O78" s="356">
        <f>SUM(N78:N84)</f>
        <v>0</v>
      </c>
      <c r="P78" s="366">
        <f>SUM(D79:M79)</f>
        <v>0</v>
      </c>
      <c r="Q78" s="359" t="str">
        <f>IF(SUM(P78:P85)&gt;0,(AVERAGEIF(P78:P85,"&gt;0",P78:P85)),"-")</f>
        <v>-</v>
      </c>
      <c r="R78" s="370"/>
    </row>
    <row r="79" spans="2:19" s="184" customFormat="1" ht="18.75" customHeight="1" thickBot="1" x14ac:dyDescent="0.3">
      <c r="B79" s="348"/>
      <c r="C79" s="140" t="s">
        <v>1</v>
      </c>
      <c r="D79" s="138">
        <f>D78*D$4</f>
        <v>0</v>
      </c>
      <c r="E79" s="138">
        <f t="shared" ref="E79:L79" si="64">E78*E$4</f>
        <v>0</v>
      </c>
      <c r="F79" s="138">
        <f t="shared" si="64"/>
        <v>0</v>
      </c>
      <c r="G79" s="138">
        <f t="shared" si="64"/>
        <v>0</v>
      </c>
      <c r="H79" s="138">
        <f t="shared" si="64"/>
        <v>0</v>
      </c>
      <c r="I79" s="138">
        <f t="shared" si="64"/>
        <v>0</v>
      </c>
      <c r="J79" s="138">
        <f t="shared" si="64"/>
        <v>0</v>
      </c>
      <c r="K79" s="138">
        <f t="shared" si="64"/>
        <v>0</v>
      </c>
      <c r="L79" s="138">
        <f t="shared" si="64"/>
        <v>0</v>
      </c>
      <c r="M79" s="138">
        <f t="shared" ref="M79" si="65">M78*M$4</f>
        <v>0</v>
      </c>
      <c r="N79" s="365"/>
      <c r="O79" s="357"/>
      <c r="P79" s="367"/>
      <c r="Q79" s="360"/>
      <c r="R79" s="371"/>
    </row>
    <row r="80" spans="2:19" s="184" customFormat="1" ht="18.75" customHeight="1" thickBot="1" x14ac:dyDescent="0.3">
      <c r="B80" s="347" t="str">
        <f>$B71</f>
        <v/>
      </c>
      <c r="C80" s="139" t="s">
        <v>0</v>
      </c>
      <c r="D80" s="136"/>
      <c r="E80" s="137"/>
      <c r="F80" s="137"/>
      <c r="G80" s="137"/>
      <c r="H80" s="137"/>
      <c r="I80" s="137"/>
      <c r="J80" s="137"/>
      <c r="K80" s="137"/>
      <c r="L80" s="137"/>
      <c r="M80" s="137"/>
      <c r="N80" s="349">
        <f>SUM(D80:M80)</f>
        <v>0</v>
      </c>
      <c r="O80" s="357"/>
      <c r="P80" s="366">
        <f>SUM(D81:M81)</f>
        <v>0</v>
      </c>
      <c r="Q80" s="360"/>
      <c r="R80" s="371"/>
    </row>
    <row r="81" spans="2:19" s="184" customFormat="1" ht="18.75" customHeight="1" thickBot="1" x14ac:dyDescent="0.3">
      <c r="B81" s="348"/>
      <c r="C81" s="140" t="s">
        <v>1</v>
      </c>
      <c r="D81" s="138">
        <f t="shared" ref="D81:L81" si="66">D80*D$4</f>
        <v>0</v>
      </c>
      <c r="E81" s="138">
        <f t="shared" si="66"/>
        <v>0</v>
      </c>
      <c r="F81" s="138">
        <f t="shared" si="66"/>
        <v>0</v>
      </c>
      <c r="G81" s="138">
        <f t="shared" si="66"/>
        <v>0</v>
      </c>
      <c r="H81" s="138">
        <f t="shared" si="66"/>
        <v>0</v>
      </c>
      <c r="I81" s="138">
        <f t="shared" si="66"/>
        <v>0</v>
      </c>
      <c r="J81" s="138">
        <f t="shared" si="66"/>
        <v>0</v>
      </c>
      <c r="K81" s="138">
        <f t="shared" si="66"/>
        <v>0</v>
      </c>
      <c r="L81" s="138">
        <f t="shared" si="66"/>
        <v>0</v>
      </c>
      <c r="M81" s="138">
        <f t="shared" ref="M81" si="67">M80*M$4</f>
        <v>0</v>
      </c>
      <c r="N81" s="365"/>
      <c r="O81" s="357"/>
      <c r="P81" s="367"/>
      <c r="Q81" s="360"/>
      <c r="R81" s="371"/>
      <c r="S81" s="185"/>
    </row>
    <row r="82" spans="2:19" s="184" customFormat="1" ht="18.75" customHeight="1" thickBot="1" x14ac:dyDescent="0.3">
      <c r="B82" s="347" t="str">
        <f>$B73</f>
        <v/>
      </c>
      <c r="C82" s="139" t="s">
        <v>0</v>
      </c>
      <c r="D82" s="136"/>
      <c r="E82" s="137"/>
      <c r="F82" s="137"/>
      <c r="G82" s="137"/>
      <c r="H82" s="137"/>
      <c r="I82" s="137"/>
      <c r="J82" s="137"/>
      <c r="K82" s="137"/>
      <c r="L82" s="137"/>
      <c r="M82" s="137"/>
      <c r="N82" s="349">
        <f>SUM(D82:M82)</f>
        <v>0</v>
      </c>
      <c r="O82" s="357"/>
      <c r="P82" s="366">
        <f>SUM(D83:M83)</f>
        <v>0</v>
      </c>
      <c r="Q82" s="360"/>
      <c r="R82" s="371"/>
    </row>
    <row r="83" spans="2:19" s="184" customFormat="1" ht="18.75" customHeight="1" thickBot="1" x14ac:dyDescent="0.3">
      <c r="B83" s="348"/>
      <c r="C83" s="140" t="s">
        <v>1</v>
      </c>
      <c r="D83" s="138">
        <f t="shared" ref="D83:L83" si="68">D82*D$4</f>
        <v>0</v>
      </c>
      <c r="E83" s="138">
        <f t="shared" si="68"/>
        <v>0</v>
      </c>
      <c r="F83" s="138">
        <f t="shared" si="68"/>
        <v>0</v>
      </c>
      <c r="G83" s="138">
        <f t="shared" si="68"/>
        <v>0</v>
      </c>
      <c r="H83" s="138">
        <f t="shared" si="68"/>
        <v>0</v>
      </c>
      <c r="I83" s="138">
        <f t="shared" si="68"/>
        <v>0</v>
      </c>
      <c r="J83" s="138">
        <f t="shared" si="68"/>
        <v>0</v>
      </c>
      <c r="K83" s="138">
        <f t="shared" si="68"/>
        <v>0</v>
      </c>
      <c r="L83" s="138">
        <f t="shared" si="68"/>
        <v>0</v>
      </c>
      <c r="M83" s="138">
        <f t="shared" ref="M83" si="69">M82*M$4</f>
        <v>0</v>
      </c>
      <c r="N83" s="365"/>
      <c r="O83" s="357"/>
      <c r="P83" s="367"/>
      <c r="Q83" s="360"/>
      <c r="R83" s="371"/>
      <c r="S83" s="186"/>
    </row>
    <row r="84" spans="2:19" s="184" customFormat="1" ht="18.75" customHeight="1" thickBot="1" x14ac:dyDescent="0.3">
      <c r="B84" s="347" t="str">
        <f>$B75</f>
        <v/>
      </c>
      <c r="C84" s="139" t="s">
        <v>0</v>
      </c>
      <c r="D84" s="136"/>
      <c r="E84" s="137"/>
      <c r="F84" s="137"/>
      <c r="G84" s="137"/>
      <c r="H84" s="137"/>
      <c r="I84" s="137"/>
      <c r="J84" s="137"/>
      <c r="K84" s="137"/>
      <c r="L84" s="137"/>
      <c r="M84" s="137"/>
      <c r="N84" s="349">
        <f>SUM(D84:M84)</f>
        <v>0</v>
      </c>
      <c r="O84" s="357"/>
      <c r="P84" s="366">
        <f>SUM(D85:M85)</f>
        <v>0</v>
      </c>
      <c r="Q84" s="360"/>
      <c r="R84" s="187"/>
    </row>
    <row r="85" spans="2:19" s="184" customFormat="1" ht="18.75" customHeight="1" thickBot="1" x14ac:dyDescent="0.3">
      <c r="B85" s="362"/>
      <c r="C85" s="224" t="s">
        <v>1</v>
      </c>
      <c r="D85" s="225">
        <f t="shared" ref="D85:L85" si="70">D84*D$4</f>
        <v>0</v>
      </c>
      <c r="E85" s="225">
        <f t="shared" si="70"/>
        <v>0</v>
      </c>
      <c r="F85" s="225">
        <f t="shared" si="70"/>
        <v>0</v>
      </c>
      <c r="G85" s="225">
        <f t="shared" si="70"/>
        <v>0</v>
      </c>
      <c r="H85" s="225">
        <f t="shared" si="70"/>
        <v>0</v>
      </c>
      <c r="I85" s="225">
        <f t="shared" si="70"/>
        <v>0</v>
      </c>
      <c r="J85" s="225">
        <f t="shared" si="70"/>
        <v>0</v>
      </c>
      <c r="K85" s="225">
        <f t="shared" si="70"/>
        <v>0</v>
      </c>
      <c r="L85" s="225">
        <f t="shared" si="70"/>
        <v>0</v>
      </c>
      <c r="M85" s="225">
        <f t="shared" ref="M85" si="71">M84*M$4</f>
        <v>0</v>
      </c>
      <c r="N85" s="365"/>
      <c r="O85" s="358"/>
      <c r="P85" s="367"/>
      <c r="Q85" s="361"/>
      <c r="R85" s="187"/>
    </row>
    <row r="86" spans="2:19" s="184" customFormat="1" ht="21" customHeight="1" thickBot="1" x14ac:dyDescent="0.3">
      <c r="B86" s="353" t="str">
        <f>IF(Schedule!E12&gt;0,Schedule!E12,"")</f>
        <v/>
      </c>
      <c r="C86" s="354"/>
      <c r="D86" s="354"/>
      <c r="E86" s="354"/>
      <c r="F86" s="354"/>
      <c r="G86" s="354"/>
      <c r="H86" s="354"/>
      <c r="I86" s="354"/>
      <c r="J86" s="354"/>
      <c r="K86" s="354"/>
      <c r="L86" s="354"/>
      <c r="M86" s="354"/>
      <c r="N86" s="368"/>
      <c r="O86" s="368"/>
      <c r="P86" s="368"/>
      <c r="Q86" s="369"/>
    </row>
    <row r="87" spans="2:19" s="184" customFormat="1" ht="18.75" customHeight="1" thickBot="1" x14ac:dyDescent="0.3">
      <c r="B87" s="347" t="str">
        <f>$B78</f>
        <v/>
      </c>
      <c r="C87" s="139" t="s">
        <v>0</v>
      </c>
      <c r="D87" s="136"/>
      <c r="E87" s="137"/>
      <c r="F87" s="137"/>
      <c r="G87" s="137"/>
      <c r="H87" s="137"/>
      <c r="I87" s="137"/>
      <c r="J87" s="137"/>
      <c r="K87" s="137"/>
      <c r="L87" s="137"/>
      <c r="M87" s="137"/>
      <c r="N87" s="349">
        <f>SUM(D87:M87)</f>
        <v>0</v>
      </c>
      <c r="O87" s="356">
        <f>SUM(N87:N93)</f>
        <v>0</v>
      </c>
      <c r="P87" s="366">
        <f>SUM(D88:M88)</f>
        <v>0</v>
      </c>
      <c r="Q87" s="359" t="str">
        <f>IF(SUM(P87:P94)&gt;0,(AVERAGEIF(P87:P94,"&gt;0",P87:P94)),"-")</f>
        <v>-</v>
      </c>
      <c r="R87" s="370"/>
    </row>
    <row r="88" spans="2:19" s="184" customFormat="1" ht="18.75" customHeight="1" thickBot="1" x14ac:dyDescent="0.3">
      <c r="B88" s="348"/>
      <c r="C88" s="140" t="s">
        <v>1</v>
      </c>
      <c r="D88" s="138">
        <f>D87*D$4</f>
        <v>0</v>
      </c>
      <c r="E88" s="138">
        <f t="shared" ref="E88:L88" si="72">E87*E$4</f>
        <v>0</v>
      </c>
      <c r="F88" s="138">
        <f t="shared" si="72"/>
        <v>0</v>
      </c>
      <c r="G88" s="138">
        <f t="shared" si="72"/>
        <v>0</v>
      </c>
      <c r="H88" s="138">
        <f t="shared" si="72"/>
        <v>0</v>
      </c>
      <c r="I88" s="138">
        <f t="shared" si="72"/>
        <v>0</v>
      </c>
      <c r="J88" s="138">
        <f t="shared" si="72"/>
        <v>0</v>
      </c>
      <c r="K88" s="138">
        <f t="shared" si="72"/>
        <v>0</v>
      </c>
      <c r="L88" s="138">
        <f t="shared" si="72"/>
        <v>0</v>
      </c>
      <c r="M88" s="138">
        <f t="shared" ref="M88" si="73">M87*M$4</f>
        <v>0</v>
      </c>
      <c r="N88" s="365"/>
      <c r="O88" s="357"/>
      <c r="P88" s="367"/>
      <c r="Q88" s="360"/>
      <c r="R88" s="371"/>
    </row>
    <row r="89" spans="2:19" s="184" customFormat="1" ht="18.75" customHeight="1" thickBot="1" x14ac:dyDescent="0.3">
      <c r="B89" s="347" t="str">
        <f>$B80</f>
        <v/>
      </c>
      <c r="C89" s="139" t="s">
        <v>0</v>
      </c>
      <c r="D89" s="136"/>
      <c r="E89" s="137"/>
      <c r="F89" s="137"/>
      <c r="G89" s="137"/>
      <c r="H89" s="137"/>
      <c r="I89" s="137"/>
      <c r="J89" s="137"/>
      <c r="K89" s="137"/>
      <c r="L89" s="137"/>
      <c r="M89" s="137"/>
      <c r="N89" s="349">
        <f>SUM(D89:M89)</f>
        <v>0</v>
      </c>
      <c r="O89" s="357"/>
      <c r="P89" s="366">
        <f>SUM(D90:M90)</f>
        <v>0</v>
      </c>
      <c r="Q89" s="360"/>
      <c r="R89" s="371"/>
    </row>
    <row r="90" spans="2:19" s="184" customFormat="1" ht="18.75" customHeight="1" thickBot="1" x14ac:dyDescent="0.3">
      <c r="B90" s="348"/>
      <c r="C90" s="140" t="s">
        <v>1</v>
      </c>
      <c r="D90" s="138">
        <f t="shared" ref="D90:L90" si="74">D89*D$4</f>
        <v>0</v>
      </c>
      <c r="E90" s="138">
        <f t="shared" si="74"/>
        <v>0</v>
      </c>
      <c r="F90" s="138">
        <f t="shared" si="74"/>
        <v>0</v>
      </c>
      <c r="G90" s="138">
        <f t="shared" si="74"/>
        <v>0</v>
      </c>
      <c r="H90" s="138">
        <f t="shared" si="74"/>
        <v>0</v>
      </c>
      <c r="I90" s="138">
        <f t="shared" si="74"/>
        <v>0</v>
      </c>
      <c r="J90" s="138">
        <f t="shared" si="74"/>
        <v>0</v>
      </c>
      <c r="K90" s="138">
        <f t="shared" si="74"/>
        <v>0</v>
      </c>
      <c r="L90" s="138">
        <f t="shared" si="74"/>
        <v>0</v>
      </c>
      <c r="M90" s="138">
        <f t="shared" ref="M90" si="75">M89*M$4</f>
        <v>0</v>
      </c>
      <c r="N90" s="365"/>
      <c r="O90" s="357"/>
      <c r="P90" s="367"/>
      <c r="Q90" s="360"/>
      <c r="R90" s="371"/>
      <c r="S90" s="185"/>
    </row>
    <row r="91" spans="2:19" s="184" customFormat="1" ht="18.75" customHeight="1" thickBot="1" x14ac:dyDescent="0.3">
      <c r="B91" s="347" t="str">
        <f>$B82</f>
        <v/>
      </c>
      <c r="C91" s="139" t="s">
        <v>0</v>
      </c>
      <c r="D91" s="136"/>
      <c r="E91" s="137"/>
      <c r="F91" s="137"/>
      <c r="G91" s="137"/>
      <c r="H91" s="137"/>
      <c r="I91" s="137"/>
      <c r="J91" s="137"/>
      <c r="K91" s="137"/>
      <c r="L91" s="137"/>
      <c r="M91" s="137"/>
      <c r="N91" s="349">
        <f>SUM(D91:M91)</f>
        <v>0</v>
      </c>
      <c r="O91" s="357"/>
      <c r="P91" s="366">
        <f>SUM(D92:M92)</f>
        <v>0</v>
      </c>
      <c r="Q91" s="360"/>
      <c r="R91" s="371"/>
    </row>
    <row r="92" spans="2:19" s="184" customFormat="1" ht="18.75" customHeight="1" thickBot="1" x14ac:dyDescent="0.3">
      <c r="B92" s="348"/>
      <c r="C92" s="140" t="s">
        <v>1</v>
      </c>
      <c r="D92" s="138">
        <f t="shared" ref="D92:L92" si="76">D91*D$4</f>
        <v>0</v>
      </c>
      <c r="E92" s="138">
        <f t="shared" si="76"/>
        <v>0</v>
      </c>
      <c r="F92" s="138">
        <f t="shared" si="76"/>
        <v>0</v>
      </c>
      <c r="G92" s="138">
        <f t="shared" si="76"/>
        <v>0</v>
      </c>
      <c r="H92" s="138">
        <f t="shared" si="76"/>
        <v>0</v>
      </c>
      <c r="I92" s="138">
        <f t="shared" si="76"/>
        <v>0</v>
      </c>
      <c r="J92" s="138">
        <f t="shared" si="76"/>
        <v>0</v>
      </c>
      <c r="K92" s="138">
        <f t="shared" si="76"/>
        <v>0</v>
      </c>
      <c r="L92" s="138">
        <f t="shared" si="76"/>
        <v>0</v>
      </c>
      <c r="M92" s="138">
        <f t="shared" ref="M92" si="77">M91*M$4</f>
        <v>0</v>
      </c>
      <c r="N92" s="365"/>
      <c r="O92" s="357"/>
      <c r="P92" s="367"/>
      <c r="Q92" s="360"/>
      <c r="R92" s="371"/>
      <c r="S92" s="186"/>
    </row>
    <row r="93" spans="2:19" s="184" customFormat="1" ht="18.75" customHeight="1" thickBot="1" x14ac:dyDescent="0.3">
      <c r="B93" s="347" t="str">
        <f>$B84</f>
        <v/>
      </c>
      <c r="C93" s="139" t="s">
        <v>0</v>
      </c>
      <c r="D93" s="136"/>
      <c r="E93" s="137"/>
      <c r="F93" s="137"/>
      <c r="G93" s="137"/>
      <c r="H93" s="137"/>
      <c r="I93" s="137"/>
      <c r="J93" s="137"/>
      <c r="K93" s="137"/>
      <c r="L93" s="137"/>
      <c r="M93" s="137"/>
      <c r="N93" s="349">
        <f>SUM(D93:M93)</f>
        <v>0</v>
      </c>
      <c r="O93" s="357"/>
      <c r="P93" s="366">
        <f>SUM(D94:M94)</f>
        <v>0</v>
      </c>
      <c r="Q93" s="360"/>
      <c r="R93" s="187"/>
    </row>
    <row r="94" spans="2:19" s="184" customFormat="1" ht="18.75" customHeight="1" thickBot="1" x14ac:dyDescent="0.3">
      <c r="B94" s="362"/>
      <c r="C94" s="224" t="s">
        <v>1</v>
      </c>
      <c r="D94" s="225">
        <f t="shared" ref="D94:L94" si="78">D93*D$4</f>
        <v>0</v>
      </c>
      <c r="E94" s="225">
        <f t="shared" si="78"/>
        <v>0</v>
      </c>
      <c r="F94" s="225">
        <f t="shared" si="78"/>
        <v>0</v>
      </c>
      <c r="G94" s="225">
        <f t="shared" si="78"/>
        <v>0</v>
      </c>
      <c r="H94" s="225">
        <f t="shared" si="78"/>
        <v>0</v>
      </c>
      <c r="I94" s="225">
        <f t="shared" si="78"/>
        <v>0</v>
      </c>
      <c r="J94" s="225">
        <f t="shared" si="78"/>
        <v>0</v>
      </c>
      <c r="K94" s="225">
        <f t="shared" si="78"/>
        <v>0</v>
      </c>
      <c r="L94" s="225">
        <f t="shared" si="78"/>
        <v>0</v>
      </c>
      <c r="M94" s="225">
        <f t="shared" ref="M94" si="79">M93*M$4</f>
        <v>0</v>
      </c>
      <c r="N94" s="365"/>
      <c r="O94" s="358"/>
      <c r="P94" s="367"/>
      <c r="Q94" s="361"/>
      <c r="R94" s="187"/>
    </row>
    <row r="95" spans="2:19" s="184" customFormat="1" ht="21" customHeight="1" thickBot="1" x14ac:dyDescent="0.3">
      <c r="B95" s="353" t="str">
        <f>IF(Schedule!E13&gt;0,Schedule!E13,"")</f>
        <v/>
      </c>
      <c r="C95" s="354"/>
      <c r="D95" s="354"/>
      <c r="E95" s="354"/>
      <c r="F95" s="354"/>
      <c r="G95" s="354"/>
      <c r="H95" s="354"/>
      <c r="I95" s="354"/>
      <c r="J95" s="354"/>
      <c r="K95" s="354"/>
      <c r="L95" s="354"/>
      <c r="M95" s="354"/>
      <c r="N95" s="354"/>
      <c r="O95" s="354"/>
      <c r="P95" s="354"/>
      <c r="Q95" s="355"/>
    </row>
    <row r="96" spans="2:19" s="184" customFormat="1" ht="18.75" customHeight="1" thickBot="1" x14ac:dyDescent="0.3">
      <c r="B96" s="347" t="str">
        <f>$B87</f>
        <v/>
      </c>
      <c r="C96" s="139" t="s">
        <v>0</v>
      </c>
      <c r="D96" s="136"/>
      <c r="E96" s="137"/>
      <c r="F96" s="137"/>
      <c r="G96" s="137"/>
      <c r="H96" s="137"/>
      <c r="I96" s="137"/>
      <c r="J96" s="137"/>
      <c r="K96" s="137"/>
      <c r="L96" s="137"/>
      <c r="M96" s="137"/>
      <c r="N96" s="349">
        <f>SUM(D96:M96)</f>
        <v>0</v>
      </c>
      <c r="O96" s="356">
        <f>SUM(N96:N102)</f>
        <v>0</v>
      </c>
      <c r="P96" s="351">
        <f>SUM(D97:M97)</f>
        <v>0</v>
      </c>
      <c r="Q96" s="359" t="str">
        <f>IF(SUM(P96:P103)&gt;0,(AVERAGEIF(P96:P103,"&gt;0",P96:P103)),"-")</f>
        <v>-</v>
      </c>
      <c r="R96" s="346"/>
    </row>
    <row r="97" spans="2:19" s="184" customFormat="1" ht="18.75" customHeight="1" thickBot="1" x14ac:dyDescent="0.3">
      <c r="B97" s="348"/>
      <c r="C97" s="140" t="s">
        <v>1</v>
      </c>
      <c r="D97" s="138">
        <f>D96*D$4</f>
        <v>0</v>
      </c>
      <c r="E97" s="138">
        <f t="shared" ref="E97:M97" si="80">E96*E$4</f>
        <v>0</v>
      </c>
      <c r="F97" s="138">
        <f t="shared" si="80"/>
        <v>0</v>
      </c>
      <c r="G97" s="138">
        <f t="shared" si="80"/>
        <v>0</v>
      </c>
      <c r="H97" s="138">
        <f t="shared" si="80"/>
        <v>0</v>
      </c>
      <c r="I97" s="138">
        <f t="shared" si="80"/>
        <v>0</v>
      </c>
      <c r="J97" s="138">
        <f t="shared" si="80"/>
        <v>0</v>
      </c>
      <c r="K97" s="138">
        <f t="shared" si="80"/>
        <v>0</v>
      </c>
      <c r="L97" s="138">
        <f t="shared" si="80"/>
        <v>0</v>
      </c>
      <c r="M97" s="138">
        <f t="shared" si="80"/>
        <v>0</v>
      </c>
      <c r="N97" s="350"/>
      <c r="O97" s="357"/>
      <c r="P97" s="352"/>
      <c r="Q97" s="360"/>
      <c r="R97" s="346"/>
    </row>
    <row r="98" spans="2:19" s="184" customFormat="1" ht="18.75" customHeight="1" thickBot="1" x14ac:dyDescent="0.3">
      <c r="B98" s="347" t="str">
        <f>$B89</f>
        <v/>
      </c>
      <c r="C98" s="139" t="s">
        <v>0</v>
      </c>
      <c r="D98" s="136"/>
      <c r="E98" s="137"/>
      <c r="F98" s="137"/>
      <c r="G98" s="137"/>
      <c r="H98" s="137"/>
      <c r="I98" s="137"/>
      <c r="J98" s="137"/>
      <c r="K98" s="137"/>
      <c r="L98" s="137"/>
      <c r="M98" s="137"/>
      <c r="N98" s="349">
        <f>SUM(D98:M98)</f>
        <v>0</v>
      </c>
      <c r="O98" s="357"/>
      <c r="P98" s="351">
        <f>SUM(D99:M99)</f>
        <v>0</v>
      </c>
      <c r="Q98" s="360"/>
      <c r="R98" s="346"/>
    </row>
    <row r="99" spans="2:19" s="184" customFormat="1" ht="18.75" customHeight="1" thickBot="1" x14ac:dyDescent="0.3">
      <c r="B99" s="348"/>
      <c r="C99" s="140" t="s">
        <v>1</v>
      </c>
      <c r="D99" s="138">
        <f t="shared" ref="D99:M99" si="81">D98*D$4</f>
        <v>0</v>
      </c>
      <c r="E99" s="138">
        <f t="shared" si="81"/>
        <v>0</v>
      </c>
      <c r="F99" s="138">
        <f t="shared" si="81"/>
        <v>0</v>
      </c>
      <c r="G99" s="138">
        <f t="shared" si="81"/>
        <v>0</v>
      </c>
      <c r="H99" s="138">
        <f t="shared" si="81"/>
        <v>0</v>
      </c>
      <c r="I99" s="138">
        <f t="shared" si="81"/>
        <v>0</v>
      </c>
      <c r="J99" s="138">
        <f t="shared" si="81"/>
        <v>0</v>
      </c>
      <c r="K99" s="138">
        <f t="shared" si="81"/>
        <v>0</v>
      </c>
      <c r="L99" s="138">
        <f t="shared" si="81"/>
        <v>0</v>
      </c>
      <c r="M99" s="138">
        <f t="shared" si="81"/>
        <v>0</v>
      </c>
      <c r="N99" s="350"/>
      <c r="O99" s="357"/>
      <c r="P99" s="352"/>
      <c r="Q99" s="360"/>
      <c r="R99" s="346"/>
      <c r="S99" s="185"/>
    </row>
    <row r="100" spans="2:19" s="184" customFormat="1" ht="18.75" customHeight="1" thickBot="1" x14ac:dyDescent="0.3">
      <c r="B100" s="347" t="str">
        <f>$B91</f>
        <v/>
      </c>
      <c r="C100" s="139" t="s">
        <v>0</v>
      </c>
      <c r="D100" s="136"/>
      <c r="E100" s="137"/>
      <c r="F100" s="137"/>
      <c r="G100" s="137"/>
      <c r="H100" s="137"/>
      <c r="I100" s="137"/>
      <c r="J100" s="137"/>
      <c r="K100" s="137"/>
      <c r="L100" s="137"/>
      <c r="M100" s="137"/>
      <c r="N100" s="349">
        <f>SUM(D100:M100)</f>
        <v>0</v>
      </c>
      <c r="O100" s="357"/>
      <c r="P100" s="351">
        <f>SUM(D101:M101)</f>
        <v>0</v>
      </c>
      <c r="Q100" s="360"/>
      <c r="R100" s="346"/>
    </row>
    <row r="101" spans="2:19" s="184" customFormat="1" ht="18.75" customHeight="1" thickBot="1" x14ac:dyDescent="0.3">
      <c r="B101" s="348"/>
      <c r="C101" s="140" t="s">
        <v>1</v>
      </c>
      <c r="D101" s="138">
        <f t="shared" ref="D101:M101" si="82">D100*D$4</f>
        <v>0</v>
      </c>
      <c r="E101" s="138">
        <f t="shared" si="82"/>
        <v>0</v>
      </c>
      <c r="F101" s="138">
        <f t="shared" si="82"/>
        <v>0</v>
      </c>
      <c r="G101" s="138">
        <f t="shared" si="82"/>
        <v>0</v>
      </c>
      <c r="H101" s="138">
        <f t="shared" si="82"/>
        <v>0</v>
      </c>
      <c r="I101" s="138">
        <f t="shared" si="82"/>
        <v>0</v>
      </c>
      <c r="J101" s="138">
        <f t="shared" si="82"/>
        <v>0</v>
      </c>
      <c r="K101" s="138">
        <f t="shared" si="82"/>
        <v>0</v>
      </c>
      <c r="L101" s="138">
        <f t="shared" si="82"/>
        <v>0</v>
      </c>
      <c r="M101" s="138">
        <f t="shared" si="82"/>
        <v>0</v>
      </c>
      <c r="N101" s="350"/>
      <c r="O101" s="357"/>
      <c r="P101" s="352"/>
      <c r="Q101" s="360"/>
      <c r="R101" s="346"/>
      <c r="S101" s="186"/>
    </row>
    <row r="102" spans="2:19" s="184" customFormat="1" ht="18.75" customHeight="1" thickBot="1" x14ac:dyDescent="0.3">
      <c r="B102" s="347" t="str">
        <f>$B93</f>
        <v/>
      </c>
      <c r="C102" s="139" t="s">
        <v>0</v>
      </c>
      <c r="D102" s="136"/>
      <c r="E102" s="137"/>
      <c r="F102" s="137"/>
      <c r="G102" s="137"/>
      <c r="H102" s="137"/>
      <c r="I102" s="137"/>
      <c r="J102" s="137"/>
      <c r="K102" s="137"/>
      <c r="L102" s="137"/>
      <c r="M102" s="137"/>
      <c r="N102" s="349">
        <f>SUM(D102:M102)</f>
        <v>0</v>
      </c>
      <c r="O102" s="357"/>
      <c r="P102" s="351">
        <f>SUM(D103:M103)</f>
        <v>0</v>
      </c>
      <c r="Q102" s="360"/>
      <c r="R102" s="187"/>
    </row>
    <row r="103" spans="2:19" s="184" customFormat="1" ht="18.75" customHeight="1" thickBot="1" x14ac:dyDescent="0.3">
      <c r="B103" s="362"/>
      <c r="C103" s="224" t="s">
        <v>1</v>
      </c>
      <c r="D103" s="225">
        <f t="shared" ref="D103:M103" si="83">D102*D$4</f>
        <v>0</v>
      </c>
      <c r="E103" s="225">
        <f t="shared" si="83"/>
        <v>0</v>
      </c>
      <c r="F103" s="225">
        <f t="shared" si="83"/>
        <v>0</v>
      </c>
      <c r="G103" s="225">
        <f t="shared" si="83"/>
        <v>0</v>
      </c>
      <c r="H103" s="225">
        <f t="shared" si="83"/>
        <v>0</v>
      </c>
      <c r="I103" s="225">
        <f t="shared" si="83"/>
        <v>0</v>
      </c>
      <c r="J103" s="225">
        <f t="shared" si="83"/>
        <v>0</v>
      </c>
      <c r="K103" s="225">
        <f t="shared" si="83"/>
        <v>0</v>
      </c>
      <c r="L103" s="225">
        <f t="shared" si="83"/>
        <v>0</v>
      </c>
      <c r="M103" s="225">
        <f t="shared" si="83"/>
        <v>0</v>
      </c>
      <c r="N103" s="363"/>
      <c r="O103" s="358"/>
      <c r="P103" s="364"/>
      <c r="Q103" s="361"/>
      <c r="R103" s="187"/>
    </row>
    <row r="104" spans="2:19" s="184" customFormat="1" ht="21" customHeight="1" thickBot="1" x14ac:dyDescent="0.3">
      <c r="B104" s="353" t="str">
        <f>IF(Schedule!E15&gt;0,Schedule!E15,"")</f>
        <v/>
      </c>
      <c r="C104" s="354"/>
      <c r="D104" s="354"/>
      <c r="E104" s="354"/>
      <c r="F104" s="354"/>
      <c r="G104" s="354"/>
      <c r="H104" s="354"/>
      <c r="I104" s="354"/>
      <c r="J104" s="354"/>
      <c r="K104" s="354"/>
      <c r="L104" s="354"/>
      <c r="M104" s="354"/>
      <c r="N104" s="354"/>
      <c r="O104" s="354"/>
      <c r="P104" s="354"/>
      <c r="Q104" s="355"/>
    </row>
    <row r="105" spans="2:19" s="184" customFormat="1" ht="18.75" customHeight="1" thickBot="1" x14ac:dyDescent="0.3">
      <c r="B105" s="347" t="str">
        <f>$B96</f>
        <v/>
      </c>
      <c r="C105" s="139" t="s">
        <v>0</v>
      </c>
      <c r="D105" s="136"/>
      <c r="E105" s="137"/>
      <c r="F105" s="137"/>
      <c r="G105" s="137"/>
      <c r="H105" s="137"/>
      <c r="I105" s="137"/>
      <c r="J105" s="137"/>
      <c r="K105" s="137"/>
      <c r="L105" s="137"/>
      <c r="M105" s="137"/>
      <c r="N105" s="349">
        <f>SUM(D105:M105)</f>
        <v>0</v>
      </c>
      <c r="O105" s="356">
        <f>SUM(N105:N111)</f>
        <v>0</v>
      </c>
      <c r="P105" s="351">
        <f>SUM(D106:M106)</f>
        <v>0</v>
      </c>
      <c r="Q105" s="359" t="str">
        <f>IF(SUM(P105:P112)&gt;0,(AVERAGEIF(P105:P112,"&gt;0",P105:P112)),"-")</f>
        <v>-</v>
      </c>
      <c r="R105" s="346"/>
    </row>
    <row r="106" spans="2:19" s="184" customFormat="1" ht="18.75" customHeight="1" thickBot="1" x14ac:dyDescent="0.3">
      <c r="B106" s="348"/>
      <c r="C106" s="140" t="s">
        <v>1</v>
      </c>
      <c r="D106" s="138">
        <f>D105*D$4</f>
        <v>0</v>
      </c>
      <c r="E106" s="138">
        <f t="shared" ref="E106:M106" si="84">E105*E$4</f>
        <v>0</v>
      </c>
      <c r="F106" s="138">
        <f t="shared" si="84"/>
        <v>0</v>
      </c>
      <c r="G106" s="138">
        <f t="shared" si="84"/>
        <v>0</v>
      </c>
      <c r="H106" s="138">
        <f t="shared" si="84"/>
        <v>0</v>
      </c>
      <c r="I106" s="138">
        <f t="shared" si="84"/>
        <v>0</v>
      </c>
      <c r="J106" s="138">
        <f t="shared" si="84"/>
        <v>0</v>
      </c>
      <c r="K106" s="138">
        <f t="shared" si="84"/>
        <v>0</v>
      </c>
      <c r="L106" s="138">
        <f t="shared" si="84"/>
        <v>0</v>
      </c>
      <c r="M106" s="138">
        <f t="shared" si="84"/>
        <v>0</v>
      </c>
      <c r="N106" s="350"/>
      <c r="O106" s="357"/>
      <c r="P106" s="352"/>
      <c r="Q106" s="360"/>
      <c r="R106" s="346"/>
    </row>
    <row r="107" spans="2:19" s="184" customFormat="1" ht="18.75" customHeight="1" thickBot="1" x14ac:dyDescent="0.3">
      <c r="B107" s="347" t="str">
        <f>$B98</f>
        <v/>
      </c>
      <c r="C107" s="139" t="s">
        <v>0</v>
      </c>
      <c r="D107" s="136"/>
      <c r="E107" s="137"/>
      <c r="F107" s="137"/>
      <c r="G107" s="137"/>
      <c r="H107" s="137"/>
      <c r="I107" s="137"/>
      <c r="J107" s="137"/>
      <c r="K107" s="137"/>
      <c r="L107" s="137"/>
      <c r="M107" s="137"/>
      <c r="N107" s="349">
        <f>SUM(D107:M107)</f>
        <v>0</v>
      </c>
      <c r="O107" s="357"/>
      <c r="P107" s="351">
        <f>SUM(D108:M108)</f>
        <v>0</v>
      </c>
      <c r="Q107" s="360"/>
      <c r="R107" s="346"/>
    </row>
    <row r="108" spans="2:19" s="184" customFormat="1" ht="18.75" customHeight="1" thickBot="1" x14ac:dyDescent="0.3">
      <c r="B108" s="348"/>
      <c r="C108" s="140" t="s">
        <v>1</v>
      </c>
      <c r="D108" s="138">
        <f t="shared" ref="D108:M108" si="85">D107*D$4</f>
        <v>0</v>
      </c>
      <c r="E108" s="138">
        <f t="shared" si="85"/>
        <v>0</v>
      </c>
      <c r="F108" s="138">
        <f t="shared" si="85"/>
        <v>0</v>
      </c>
      <c r="G108" s="138">
        <f t="shared" si="85"/>
        <v>0</v>
      </c>
      <c r="H108" s="138">
        <f t="shared" si="85"/>
        <v>0</v>
      </c>
      <c r="I108" s="138">
        <f t="shared" si="85"/>
        <v>0</v>
      </c>
      <c r="J108" s="138">
        <f t="shared" si="85"/>
        <v>0</v>
      </c>
      <c r="K108" s="138">
        <f t="shared" si="85"/>
        <v>0</v>
      </c>
      <c r="L108" s="138">
        <f t="shared" si="85"/>
        <v>0</v>
      </c>
      <c r="M108" s="138">
        <f t="shared" si="85"/>
        <v>0</v>
      </c>
      <c r="N108" s="350"/>
      <c r="O108" s="357"/>
      <c r="P108" s="352"/>
      <c r="Q108" s="360"/>
      <c r="R108" s="346"/>
      <c r="S108" s="185"/>
    </row>
    <row r="109" spans="2:19" s="184" customFormat="1" ht="18.75" customHeight="1" thickBot="1" x14ac:dyDescent="0.3">
      <c r="B109" s="347" t="str">
        <f>$B100</f>
        <v/>
      </c>
      <c r="C109" s="139" t="s">
        <v>0</v>
      </c>
      <c r="D109" s="136"/>
      <c r="E109" s="137"/>
      <c r="F109" s="137"/>
      <c r="G109" s="137"/>
      <c r="H109" s="137"/>
      <c r="I109" s="137"/>
      <c r="J109" s="137"/>
      <c r="K109" s="137"/>
      <c r="L109" s="137"/>
      <c r="M109" s="137"/>
      <c r="N109" s="349">
        <f>SUM(D109:M109)</f>
        <v>0</v>
      </c>
      <c r="O109" s="357"/>
      <c r="P109" s="351">
        <f>SUM(D110:M110)</f>
        <v>0</v>
      </c>
      <c r="Q109" s="360"/>
      <c r="R109" s="346"/>
    </row>
    <row r="110" spans="2:19" s="184" customFormat="1" ht="18.75" customHeight="1" thickBot="1" x14ac:dyDescent="0.3">
      <c r="B110" s="348"/>
      <c r="C110" s="140" t="s">
        <v>1</v>
      </c>
      <c r="D110" s="138">
        <f t="shared" ref="D110:M110" si="86">D109*D$4</f>
        <v>0</v>
      </c>
      <c r="E110" s="138">
        <f t="shared" si="86"/>
        <v>0</v>
      </c>
      <c r="F110" s="138">
        <f t="shared" si="86"/>
        <v>0</v>
      </c>
      <c r="G110" s="138">
        <f t="shared" si="86"/>
        <v>0</v>
      </c>
      <c r="H110" s="138">
        <f t="shared" si="86"/>
        <v>0</v>
      </c>
      <c r="I110" s="138">
        <f t="shared" si="86"/>
        <v>0</v>
      </c>
      <c r="J110" s="138">
        <f t="shared" si="86"/>
        <v>0</v>
      </c>
      <c r="K110" s="138">
        <f t="shared" si="86"/>
        <v>0</v>
      </c>
      <c r="L110" s="138">
        <f t="shared" si="86"/>
        <v>0</v>
      </c>
      <c r="M110" s="138">
        <f t="shared" si="86"/>
        <v>0</v>
      </c>
      <c r="N110" s="350"/>
      <c r="O110" s="357"/>
      <c r="P110" s="352"/>
      <c r="Q110" s="360"/>
      <c r="R110" s="346"/>
      <c r="S110" s="186"/>
    </row>
    <row r="111" spans="2:19" s="184" customFormat="1" ht="18.75" customHeight="1" thickBot="1" x14ac:dyDescent="0.3">
      <c r="B111" s="347" t="str">
        <f>$B102</f>
        <v/>
      </c>
      <c r="C111" s="139" t="s">
        <v>0</v>
      </c>
      <c r="D111" s="136"/>
      <c r="E111" s="137"/>
      <c r="F111" s="137"/>
      <c r="G111" s="137"/>
      <c r="H111" s="137"/>
      <c r="I111" s="137"/>
      <c r="J111" s="137"/>
      <c r="K111" s="137"/>
      <c r="L111" s="137"/>
      <c r="M111" s="137"/>
      <c r="N111" s="349">
        <f>SUM(D111:M111)</f>
        <v>0</v>
      </c>
      <c r="O111" s="357"/>
      <c r="P111" s="351">
        <f>SUM(D112:M112)</f>
        <v>0</v>
      </c>
      <c r="Q111" s="360"/>
      <c r="R111" s="187"/>
    </row>
    <row r="112" spans="2:19" s="184" customFormat="1" ht="18.75" customHeight="1" thickBot="1" x14ac:dyDescent="0.3">
      <c r="B112" s="362"/>
      <c r="C112" s="224" t="s">
        <v>1</v>
      </c>
      <c r="D112" s="225">
        <f t="shared" ref="D112:M112" si="87">D111*D$4</f>
        <v>0</v>
      </c>
      <c r="E112" s="225">
        <f t="shared" si="87"/>
        <v>0</v>
      </c>
      <c r="F112" s="225">
        <f t="shared" si="87"/>
        <v>0</v>
      </c>
      <c r="G112" s="225">
        <f t="shared" si="87"/>
        <v>0</v>
      </c>
      <c r="H112" s="225">
        <f t="shared" si="87"/>
        <v>0</v>
      </c>
      <c r="I112" s="225">
        <f t="shared" si="87"/>
        <v>0</v>
      </c>
      <c r="J112" s="225">
        <f t="shared" si="87"/>
        <v>0</v>
      </c>
      <c r="K112" s="225">
        <f t="shared" si="87"/>
        <v>0</v>
      </c>
      <c r="L112" s="225">
        <f t="shared" si="87"/>
        <v>0</v>
      </c>
      <c r="M112" s="225">
        <f t="shared" si="87"/>
        <v>0</v>
      </c>
      <c r="N112" s="363"/>
      <c r="O112" s="358"/>
      <c r="P112" s="364"/>
      <c r="Q112" s="361"/>
      <c r="R112" s="187"/>
    </row>
    <row r="113" spans="2:19" s="184" customFormat="1" ht="21" customHeight="1" thickBot="1" x14ac:dyDescent="0.3">
      <c r="B113" s="353" t="str">
        <f>IF(Schedule!E16&gt;0,Schedule!E16,"")</f>
        <v/>
      </c>
      <c r="C113" s="354"/>
      <c r="D113" s="354"/>
      <c r="E113" s="354"/>
      <c r="F113" s="354"/>
      <c r="G113" s="354"/>
      <c r="H113" s="354"/>
      <c r="I113" s="354"/>
      <c r="J113" s="354"/>
      <c r="K113" s="354"/>
      <c r="L113" s="354"/>
      <c r="M113" s="354"/>
      <c r="N113" s="354"/>
      <c r="O113" s="354"/>
      <c r="P113" s="354"/>
      <c r="Q113" s="355"/>
    </row>
    <row r="114" spans="2:19" s="184" customFormat="1" ht="18.75" customHeight="1" thickBot="1" x14ac:dyDescent="0.3">
      <c r="B114" s="347" t="str">
        <f>$B105</f>
        <v/>
      </c>
      <c r="C114" s="139" t="s">
        <v>0</v>
      </c>
      <c r="D114" s="136"/>
      <c r="E114" s="137"/>
      <c r="F114" s="137"/>
      <c r="G114" s="137"/>
      <c r="H114" s="137"/>
      <c r="I114" s="137"/>
      <c r="J114" s="137"/>
      <c r="K114" s="137"/>
      <c r="L114" s="137"/>
      <c r="M114" s="137"/>
      <c r="N114" s="349">
        <f>SUM(D114:M114)</f>
        <v>0</v>
      </c>
      <c r="O114" s="356">
        <f>SUM(N114:N120)</f>
        <v>0</v>
      </c>
      <c r="P114" s="351">
        <f>SUM(D115:M115)</f>
        <v>0</v>
      </c>
      <c r="Q114" s="359" t="str">
        <f>IF(SUM(P114:P121)&gt;0,(AVERAGEIF(P114:P121,"&gt;0",P114:P121)),"-")</f>
        <v>-</v>
      </c>
      <c r="R114" s="346"/>
    </row>
    <row r="115" spans="2:19" s="184" customFormat="1" ht="18.75" customHeight="1" thickBot="1" x14ac:dyDescent="0.3">
      <c r="B115" s="348"/>
      <c r="C115" s="140" t="s">
        <v>1</v>
      </c>
      <c r="D115" s="138">
        <f>D114*D$4</f>
        <v>0</v>
      </c>
      <c r="E115" s="138">
        <f t="shared" ref="E115:M115" si="88">E114*E$4</f>
        <v>0</v>
      </c>
      <c r="F115" s="138">
        <f t="shared" si="88"/>
        <v>0</v>
      </c>
      <c r="G115" s="138">
        <f t="shared" si="88"/>
        <v>0</v>
      </c>
      <c r="H115" s="138">
        <f t="shared" si="88"/>
        <v>0</v>
      </c>
      <c r="I115" s="138">
        <f t="shared" si="88"/>
        <v>0</v>
      </c>
      <c r="J115" s="138">
        <f t="shared" si="88"/>
        <v>0</v>
      </c>
      <c r="K115" s="138">
        <f t="shared" si="88"/>
        <v>0</v>
      </c>
      <c r="L115" s="138">
        <f t="shared" si="88"/>
        <v>0</v>
      </c>
      <c r="M115" s="138">
        <f t="shared" si="88"/>
        <v>0</v>
      </c>
      <c r="N115" s="350"/>
      <c r="O115" s="357"/>
      <c r="P115" s="352"/>
      <c r="Q115" s="360"/>
      <c r="R115" s="346"/>
    </row>
    <row r="116" spans="2:19" s="184" customFormat="1" ht="18.75" customHeight="1" thickBot="1" x14ac:dyDescent="0.3">
      <c r="B116" s="347" t="str">
        <f>$B107</f>
        <v/>
      </c>
      <c r="C116" s="139" t="s">
        <v>0</v>
      </c>
      <c r="D116" s="136"/>
      <c r="E116" s="137"/>
      <c r="F116" s="137"/>
      <c r="G116" s="137"/>
      <c r="H116" s="137"/>
      <c r="I116" s="137"/>
      <c r="J116" s="137"/>
      <c r="K116" s="137"/>
      <c r="L116" s="137"/>
      <c r="M116" s="137"/>
      <c r="N116" s="349">
        <f>SUM(D116:M116)</f>
        <v>0</v>
      </c>
      <c r="O116" s="357"/>
      <c r="P116" s="351">
        <f>SUM(D117:M117)</f>
        <v>0</v>
      </c>
      <c r="Q116" s="360"/>
      <c r="R116" s="346"/>
    </row>
    <row r="117" spans="2:19" s="184" customFormat="1" ht="18.75" customHeight="1" thickBot="1" x14ac:dyDescent="0.3">
      <c r="B117" s="348"/>
      <c r="C117" s="140" t="s">
        <v>1</v>
      </c>
      <c r="D117" s="138">
        <f t="shared" ref="D117:M117" si="89">D116*D$4</f>
        <v>0</v>
      </c>
      <c r="E117" s="138">
        <f t="shared" si="89"/>
        <v>0</v>
      </c>
      <c r="F117" s="138">
        <f t="shared" si="89"/>
        <v>0</v>
      </c>
      <c r="G117" s="138">
        <f t="shared" si="89"/>
        <v>0</v>
      </c>
      <c r="H117" s="138">
        <f t="shared" si="89"/>
        <v>0</v>
      </c>
      <c r="I117" s="138">
        <f t="shared" si="89"/>
        <v>0</v>
      </c>
      <c r="J117" s="138">
        <f t="shared" si="89"/>
        <v>0</v>
      </c>
      <c r="K117" s="138">
        <f t="shared" si="89"/>
        <v>0</v>
      </c>
      <c r="L117" s="138">
        <f t="shared" si="89"/>
        <v>0</v>
      </c>
      <c r="M117" s="138">
        <f t="shared" si="89"/>
        <v>0</v>
      </c>
      <c r="N117" s="350"/>
      <c r="O117" s="357"/>
      <c r="P117" s="352"/>
      <c r="Q117" s="360"/>
      <c r="R117" s="346"/>
      <c r="S117" s="185"/>
    </row>
    <row r="118" spans="2:19" s="184" customFormat="1" ht="18.75" customHeight="1" thickBot="1" x14ac:dyDescent="0.3">
      <c r="B118" s="347" t="str">
        <f>$B109</f>
        <v/>
      </c>
      <c r="C118" s="139" t="s">
        <v>0</v>
      </c>
      <c r="D118" s="136"/>
      <c r="E118" s="137"/>
      <c r="F118" s="137"/>
      <c r="G118" s="137"/>
      <c r="H118" s="137"/>
      <c r="I118" s="137"/>
      <c r="J118" s="137"/>
      <c r="K118" s="137"/>
      <c r="L118" s="137"/>
      <c r="M118" s="137"/>
      <c r="N118" s="349">
        <f>SUM(D118:M118)</f>
        <v>0</v>
      </c>
      <c r="O118" s="357"/>
      <c r="P118" s="351">
        <f>SUM(D119:M119)</f>
        <v>0</v>
      </c>
      <c r="Q118" s="360"/>
      <c r="R118" s="346"/>
    </row>
    <row r="119" spans="2:19" s="184" customFormat="1" ht="18.75" customHeight="1" thickBot="1" x14ac:dyDescent="0.3">
      <c r="B119" s="348"/>
      <c r="C119" s="140" t="s">
        <v>1</v>
      </c>
      <c r="D119" s="138">
        <f t="shared" ref="D119:M119" si="90">D118*D$4</f>
        <v>0</v>
      </c>
      <c r="E119" s="138">
        <f t="shared" si="90"/>
        <v>0</v>
      </c>
      <c r="F119" s="138">
        <f t="shared" si="90"/>
        <v>0</v>
      </c>
      <c r="G119" s="138">
        <f t="shared" si="90"/>
        <v>0</v>
      </c>
      <c r="H119" s="138">
        <f t="shared" si="90"/>
        <v>0</v>
      </c>
      <c r="I119" s="138">
        <f t="shared" si="90"/>
        <v>0</v>
      </c>
      <c r="J119" s="138">
        <f t="shared" si="90"/>
        <v>0</v>
      </c>
      <c r="K119" s="138">
        <f t="shared" si="90"/>
        <v>0</v>
      </c>
      <c r="L119" s="138">
        <f t="shared" si="90"/>
        <v>0</v>
      </c>
      <c r="M119" s="138">
        <f t="shared" si="90"/>
        <v>0</v>
      </c>
      <c r="N119" s="350"/>
      <c r="O119" s="357"/>
      <c r="P119" s="352"/>
      <c r="Q119" s="360"/>
      <c r="R119" s="346"/>
      <c r="S119" s="186"/>
    </row>
    <row r="120" spans="2:19" s="184" customFormat="1" ht="18.75" customHeight="1" thickBot="1" x14ac:dyDescent="0.3">
      <c r="B120" s="347" t="str">
        <f>$B111</f>
        <v/>
      </c>
      <c r="C120" s="139" t="s">
        <v>0</v>
      </c>
      <c r="D120" s="136"/>
      <c r="E120" s="137"/>
      <c r="F120" s="137"/>
      <c r="G120" s="137"/>
      <c r="H120" s="137"/>
      <c r="I120" s="137"/>
      <c r="J120" s="137"/>
      <c r="K120" s="137"/>
      <c r="L120" s="137"/>
      <c r="M120" s="137"/>
      <c r="N120" s="349">
        <f>SUM(D120:M120)</f>
        <v>0</v>
      </c>
      <c r="O120" s="357"/>
      <c r="P120" s="351">
        <f>SUM(D121:M121)</f>
        <v>0</v>
      </c>
      <c r="Q120" s="360"/>
      <c r="R120" s="187"/>
    </row>
    <row r="121" spans="2:19" s="184" customFormat="1" ht="18.75" customHeight="1" thickBot="1" x14ac:dyDescent="0.3">
      <c r="B121" s="362"/>
      <c r="C121" s="224" t="s">
        <v>1</v>
      </c>
      <c r="D121" s="225">
        <f t="shared" ref="D121:M121" si="91">D120*D$4</f>
        <v>0</v>
      </c>
      <c r="E121" s="225">
        <f t="shared" si="91"/>
        <v>0</v>
      </c>
      <c r="F121" s="225">
        <f t="shared" si="91"/>
        <v>0</v>
      </c>
      <c r="G121" s="225">
        <f t="shared" si="91"/>
        <v>0</v>
      </c>
      <c r="H121" s="225">
        <f t="shared" si="91"/>
        <v>0</v>
      </c>
      <c r="I121" s="225">
        <f t="shared" si="91"/>
        <v>0</v>
      </c>
      <c r="J121" s="225">
        <f t="shared" si="91"/>
        <v>0</v>
      </c>
      <c r="K121" s="225">
        <f t="shared" si="91"/>
        <v>0</v>
      </c>
      <c r="L121" s="225">
        <f t="shared" si="91"/>
        <v>0</v>
      </c>
      <c r="M121" s="225">
        <f t="shared" si="91"/>
        <v>0</v>
      </c>
      <c r="N121" s="363"/>
      <c r="O121" s="358"/>
      <c r="P121" s="364"/>
      <c r="Q121" s="361"/>
      <c r="R121" s="187"/>
    </row>
    <row r="122" spans="2:19" s="184" customFormat="1" ht="21" customHeight="1" thickBot="1" x14ac:dyDescent="0.3">
      <c r="B122" s="353" t="str">
        <f>IF(Schedule!E17&gt;0,Schedule!E17,"")</f>
        <v/>
      </c>
      <c r="C122" s="354"/>
      <c r="D122" s="354"/>
      <c r="E122" s="354"/>
      <c r="F122" s="354"/>
      <c r="G122" s="354"/>
      <c r="H122" s="354"/>
      <c r="I122" s="354"/>
      <c r="J122" s="354"/>
      <c r="K122" s="354"/>
      <c r="L122" s="354"/>
      <c r="M122" s="354"/>
      <c r="N122" s="354"/>
      <c r="O122" s="354"/>
      <c r="P122" s="354"/>
      <c r="Q122" s="355"/>
    </row>
    <row r="123" spans="2:19" s="184" customFormat="1" ht="18.75" customHeight="1" thickBot="1" x14ac:dyDescent="0.3">
      <c r="B123" s="347" t="str">
        <f>$B114</f>
        <v/>
      </c>
      <c r="C123" s="139" t="s">
        <v>0</v>
      </c>
      <c r="D123" s="136"/>
      <c r="E123" s="137"/>
      <c r="F123" s="137"/>
      <c r="G123" s="137"/>
      <c r="H123" s="137"/>
      <c r="I123" s="137"/>
      <c r="J123" s="137"/>
      <c r="K123" s="137"/>
      <c r="L123" s="137"/>
      <c r="M123" s="137"/>
      <c r="N123" s="349">
        <f>SUM(D123:M123)</f>
        <v>0</v>
      </c>
      <c r="O123" s="356">
        <f>SUM(N123:N129)</f>
        <v>0</v>
      </c>
      <c r="P123" s="351">
        <f>SUM(D124:M124)</f>
        <v>0</v>
      </c>
      <c r="Q123" s="359" t="str">
        <f>IF(SUM(P123:P130)&gt;0,(AVERAGEIF(P123:P130,"&gt;0",P123:P130)),"-")</f>
        <v>-</v>
      </c>
      <c r="R123" s="346"/>
    </row>
    <row r="124" spans="2:19" s="184" customFormat="1" ht="18.75" customHeight="1" thickBot="1" x14ac:dyDescent="0.3">
      <c r="B124" s="348"/>
      <c r="C124" s="140" t="s">
        <v>1</v>
      </c>
      <c r="D124" s="138">
        <f>D123*D$4</f>
        <v>0</v>
      </c>
      <c r="E124" s="138">
        <f t="shared" ref="E124:M124" si="92">E123*E$4</f>
        <v>0</v>
      </c>
      <c r="F124" s="138">
        <f t="shared" si="92"/>
        <v>0</v>
      </c>
      <c r="G124" s="138">
        <f t="shared" si="92"/>
        <v>0</v>
      </c>
      <c r="H124" s="138">
        <f t="shared" si="92"/>
        <v>0</v>
      </c>
      <c r="I124" s="138">
        <f t="shared" si="92"/>
        <v>0</v>
      </c>
      <c r="J124" s="138">
        <f t="shared" si="92"/>
        <v>0</v>
      </c>
      <c r="K124" s="138">
        <f t="shared" si="92"/>
        <v>0</v>
      </c>
      <c r="L124" s="138">
        <f t="shared" si="92"/>
        <v>0</v>
      </c>
      <c r="M124" s="138">
        <f t="shared" si="92"/>
        <v>0</v>
      </c>
      <c r="N124" s="350"/>
      <c r="O124" s="357"/>
      <c r="P124" s="352"/>
      <c r="Q124" s="360"/>
      <c r="R124" s="346"/>
    </row>
    <row r="125" spans="2:19" s="184" customFormat="1" ht="18.75" customHeight="1" thickBot="1" x14ac:dyDescent="0.3">
      <c r="B125" s="347" t="str">
        <f>$B116</f>
        <v/>
      </c>
      <c r="C125" s="139" t="s">
        <v>0</v>
      </c>
      <c r="D125" s="136"/>
      <c r="E125" s="137"/>
      <c r="F125" s="137"/>
      <c r="G125" s="137"/>
      <c r="H125" s="137"/>
      <c r="I125" s="137"/>
      <c r="J125" s="137"/>
      <c r="K125" s="137"/>
      <c r="L125" s="137"/>
      <c r="M125" s="137"/>
      <c r="N125" s="349">
        <f>SUM(D125:M125)</f>
        <v>0</v>
      </c>
      <c r="O125" s="357"/>
      <c r="P125" s="351">
        <f>SUM(D126:M126)</f>
        <v>0</v>
      </c>
      <c r="Q125" s="360"/>
      <c r="R125" s="346"/>
    </row>
    <row r="126" spans="2:19" s="184" customFormat="1" ht="18.75" customHeight="1" thickBot="1" x14ac:dyDescent="0.3">
      <c r="B126" s="348"/>
      <c r="C126" s="140" t="s">
        <v>1</v>
      </c>
      <c r="D126" s="138">
        <f t="shared" ref="D126:M126" si="93">D125*D$4</f>
        <v>0</v>
      </c>
      <c r="E126" s="138">
        <f t="shared" si="93"/>
        <v>0</v>
      </c>
      <c r="F126" s="138">
        <f t="shared" si="93"/>
        <v>0</v>
      </c>
      <c r="G126" s="138">
        <f t="shared" si="93"/>
        <v>0</v>
      </c>
      <c r="H126" s="138">
        <f t="shared" si="93"/>
        <v>0</v>
      </c>
      <c r="I126" s="138">
        <f t="shared" si="93"/>
        <v>0</v>
      </c>
      <c r="J126" s="138">
        <f t="shared" si="93"/>
        <v>0</v>
      </c>
      <c r="K126" s="138">
        <f t="shared" si="93"/>
        <v>0</v>
      </c>
      <c r="L126" s="138">
        <f t="shared" si="93"/>
        <v>0</v>
      </c>
      <c r="M126" s="138">
        <f t="shared" si="93"/>
        <v>0</v>
      </c>
      <c r="N126" s="350"/>
      <c r="O126" s="357"/>
      <c r="P126" s="352"/>
      <c r="Q126" s="360"/>
      <c r="R126" s="346"/>
      <c r="S126" s="185"/>
    </row>
    <row r="127" spans="2:19" s="184" customFormat="1" ht="18.75" customHeight="1" thickBot="1" x14ac:dyDescent="0.3">
      <c r="B127" s="347" t="str">
        <f>$B118</f>
        <v/>
      </c>
      <c r="C127" s="139" t="s">
        <v>0</v>
      </c>
      <c r="D127" s="136"/>
      <c r="E127" s="137"/>
      <c r="F127" s="137"/>
      <c r="G127" s="137"/>
      <c r="H127" s="137"/>
      <c r="I127" s="137"/>
      <c r="J127" s="137"/>
      <c r="K127" s="137"/>
      <c r="L127" s="137"/>
      <c r="M127" s="137"/>
      <c r="N127" s="349">
        <f>SUM(D127:M127)</f>
        <v>0</v>
      </c>
      <c r="O127" s="357"/>
      <c r="P127" s="351">
        <f>SUM(D128:M128)</f>
        <v>0</v>
      </c>
      <c r="Q127" s="360"/>
      <c r="R127" s="346"/>
    </row>
    <row r="128" spans="2:19" s="184" customFormat="1" ht="18.75" customHeight="1" thickBot="1" x14ac:dyDescent="0.3">
      <c r="B128" s="348"/>
      <c r="C128" s="140" t="s">
        <v>1</v>
      </c>
      <c r="D128" s="138">
        <f t="shared" ref="D128:M128" si="94">D127*D$4</f>
        <v>0</v>
      </c>
      <c r="E128" s="138">
        <f t="shared" si="94"/>
        <v>0</v>
      </c>
      <c r="F128" s="138">
        <f t="shared" si="94"/>
        <v>0</v>
      </c>
      <c r="G128" s="138">
        <f t="shared" si="94"/>
        <v>0</v>
      </c>
      <c r="H128" s="138">
        <f t="shared" si="94"/>
        <v>0</v>
      </c>
      <c r="I128" s="138">
        <f t="shared" si="94"/>
        <v>0</v>
      </c>
      <c r="J128" s="138">
        <f t="shared" si="94"/>
        <v>0</v>
      </c>
      <c r="K128" s="138">
        <f t="shared" si="94"/>
        <v>0</v>
      </c>
      <c r="L128" s="138">
        <f t="shared" si="94"/>
        <v>0</v>
      </c>
      <c r="M128" s="138">
        <f t="shared" si="94"/>
        <v>0</v>
      </c>
      <c r="N128" s="350"/>
      <c r="O128" s="357"/>
      <c r="P128" s="352"/>
      <c r="Q128" s="360"/>
      <c r="R128" s="346"/>
      <c r="S128" s="186"/>
    </row>
    <row r="129" spans="2:19" s="184" customFormat="1" ht="18.75" customHeight="1" thickBot="1" x14ac:dyDescent="0.3">
      <c r="B129" s="347" t="str">
        <f>$B120</f>
        <v/>
      </c>
      <c r="C129" s="139" t="s">
        <v>0</v>
      </c>
      <c r="D129" s="136"/>
      <c r="E129" s="137"/>
      <c r="F129" s="137"/>
      <c r="G129" s="137"/>
      <c r="H129" s="137"/>
      <c r="I129" s="137"/>
      <c r="J129" s="137"/>
      <c r="K129" s="137"/>
      <c r="L129" s="137"/>
      <c r="M129" s="137"/>
      <c r="N129" s="349">
        <f>SUM(D129:M129)</f>
        <v>0</v>
      </c>
      <c r="O129" s="357"/>
      <c r="P129" s="351">
        <f>SUM(D130:M130)</f>
        <v>0</v>
      </c>
      <c r="Q129" s="360"/>
      <c r="R129" s="187"/>
    </row>
    <row r="130" spans="2:19" s="184" customFormat="1" ht="18.75" customHeight="1" thickBot="1" x14ac:dyDescent="0.3">
      <c r="B130" s="362"/>
      <c r="C130" s="224" t="s">
        <v>1</v>
      </c>
      <c r="D130" s="225">
        <f t="shared" ref="D130:M130" si="95">D129*D$4</f>
        <v>0</v>
      </c>
      <c r="E130" s="225">
        <f t="shared" si="95"/>
        <v>0</v>
      </c>
      <c r="F130" s="225">
        <f t="shared" si="95"/>
        <v>0</v>
      </c>
      <c r="G130" s="225">
        <f t="shared" si="95"/>
        <v>0</v>
      </c>
      <c r="H130" s="225">
        <f t="shared" si="95"/>
        <v>0</v>
      </c>
      <c r="I130" s="225">
        <f t="shared" si="95"/>
        <v>0</v>
      </c>
      <c r="J130" s="225">
        <f t="shared" si="95"/>
        <v>0</v>
      </c>
      <c r="K130" s="225">
        <f t="shared" si="95"/>
        <v>0</v>
      </c>
      <c r="L130" s="225">
        <f t="shared" si="95"/>
        <v>0</v>
      </c>
      <c r="M130" s="225">
        <f t="shared" si="95"/>
        <v>0</v>
      </c>
      <c r="N130" s="363"/>
      <c r="O130" s="358"/>
      <c r="P130" s="364"/>
      <c r="Q130" s="361"/>
      <c r="R130" s="187"/>
    </row>
    <row r="131" spans="2:19" s="184" customFormat="1" ht="21" customHeight="1" thickBot="1" x14ac:dyDescent="0.3">
      <c r="B131" s="353" t="str">
        <f>IF(Schedule!E18&gt;0,Schedule!E18,"")</f>
        <v/>
      </c>
      <c r="C131" s="354"/>
      <c r="D131" s="354"/>
      <c r="E131" s="354"/>
      <c r="F131" s="354"/>
      <c r="G131" s="354"/>
      <c r="H131" s="354"/>
      <c r="I131" s="354"/>
      <c r="J131" s="354"/>
      <c r="K131" s="354"/>
      <c r="L131" s="354"/>
      <c r="M131" s="354"/>
      <c r="N131" s="354"/>
      <c r="O131" s="354"/>
      <c r="P131" s="354"/>
      <c r="Q131" s="355"/>
    </row>
    <row r="132" spans="2:19" s="184" customFormat="1" ht="18.75" customHeight="1" thickBot="1" x14ac:dyDescent="0.3">
      <c r="B132" s="347" t="str">
        <f>$B123</f>
        <v/>
      </c>
      <c r="C132" s="139" t="s">
        <v>0</v>
      </c>
      <c r="D132" s="136"/>
      <c r="E132" s="137"/>
      <c r="F132" s="137"/>
      <c r="G132" s="137"/>
      <c r="H132" s="137"/>
      <c r="I132" s="137"/>
      <c r="J132" s="137"/>
      <c r="K132" s="137"/>
      <c r="L132" s="137"/>
      <c r="M132" s="137"/>
      <c r="N132" s="349">
        <f>SUM(D132:M132)</f>
        <v>0</v>
      </c>
      <c r="O132" s="356">
        <f>SUM(N132:N138)</f>
        <v>0</v>
      </c>
      <c r="P132" s="351">
        <f>SUM(D133:M133)</f>
        <v>0</v>
      </c>
      <c r="Q132" s="359" t="str">
        <f>IF(SUM(P132:P139)&gt;0,(AVERAGEIF(P132:P139,"&gt;0",P132:P139)),"-")</f>
        <v>-</v>
      </c>
      <c r="R132" s="346"/>
    </row>
    <row r="133" spans="2:19" s="184" customFormat="1" ht="18.75" customHeight="1" thickBot="1" x14ac:dyDescent="0.3">
      <c r="B133" s="348"/>
      <c r="C133" s="140" t="s">
        <v>1</v>
      </c>
      <c r="D133" s="138">
        <f>D132*D$4</f>
        <v>0</v>
      </c>
      <c r="E133" s="138">
        <f t="shared" ref="E133:M133" si="96">E132*E$4</f>
        <v>0</v>
      </c>
      <c r="F133" s="138">
        <f t="shared" si="96"/>
        <v>0</v>
      </c>
      <c r="G133" s="138">
        <f t="shared" si="96"/>
        <v>0</v>
      </c>
      <c r="H133" s="138">
        <f t="shared" si="96"/>
        <v>0</v>
      </c>
      <c r="I133" s="138">
        <f t="shared" si="96"/>
        <v>0</v>
      </c>
      <c r="J133" s="138">
        <f t="shared" si="96"/>
        <v>0</v>
      </c>
      <c r="K133" s="138">
        <f t="shared" si="96"/>
        <v>0</v>
      </c>
      <c r="L133" s="138">
        <f t="shared" si="96"/>
        <v>0</v>
      </c>
      <c r="M133" s="138">
        <f t="shared" si="96"/>
        <v>0</v>
      </c>
      <c r="N133" s="350"/>
      <c r="O133" s="357"/>
      <c r="P133" s="352"/>
      <c r="Q133" s="360"/>
      <c r="R133" s="346"/>
    </row>
    <row r="134" spans="2:19" s="184" customFormat="1" ht="18.75" customHeight="1" thickBot="1" x14ac:dyDescent="0.3">
      <c r="B134" s="347" t="str">
        <f>$B125</f>
        <v/>
      </c>
      <c r="C134" s="139" t="s">
        <v>0</v>
      </c>
      <c r="D134" s="136"/>
      <c r="E134" s="137"/>
      <c r="F134" s="137"/>
      <c r="G134" s="137"/>
      <c r="H134" s="137"/>
      <c r="I134" s="137"/>
      <c r="J134" s="137"/>
      <c r="K134" s="137"/>
      <c r="L134" s="137"/>
      <c r="M134" s="137"/>
      <c r="N134" s="349">
        <f>SUM(D134:M134)</f>
        <v>0</v>
      </c>
      <c r="O134" s="357"/>
      <c r="P134" s="351">
        <f>SUM(D135:M135)</f>
        <v>0</v>
      </c>
      <c r="Q134" s="360"/>
      <c r="R134" s="346"/>
    </row>
    <row r="135" spans="2:19" s="184" customFormat="1" ht="18.75" customHeight="1" thickBot="1" x14ac:dyDescent="0.3">
      <c r="B135" s="348"/>
      <c r="C135" s="140" t="s">
        <v>1</v>
      </c>
      <c r="D135" s="138">
        <f t="shared" ref="D135:M135" si="97">D134*D$4</f>
        <v>0</v>
      </c>
      <c r="E135" s="138">
        <f t="shared" si="97"/>
        <v>0</v>
      </c>
      <c r="F135" s="138">
        <f t="shared" si="97"/>
        <v>0</v>
      </c>
      <c r="G135" s="138">
        <f t="shared" si="97"/>
        <v>0</v>
      </c>
      <c r="H135" s="138">
        <f t="shared" si="97"/>
        <v>0</v>
      </c>
      <c r="I135" s="138">
        <f t="shared" si="97"/>
        <v>0</v>
      </c>
      <c r="J135" s="138">
        <f t="shared" si="97"/>
        <v>0</v>
      </c>
      <c r="K135" s="138">
        <f t="shared" si="97"/>
        <v>0</v>
      </c>
      <c r="L135" s="138">
        <f t="shared" si="97"/>
        <v>0</v>
      </c>
      <c r="M135" s="138">
        <f t="shared" si="97"/>
        <v>0</v>
      </c>
      <c r="N135" s="350"/>
      <c r="O135" s="357"/>
      <c r="P135" s="352"/>
      <c r="Q135" s="360"/>
      <c r="R135" s="346"/>
      <c r="S135" s="185"/>
    </row>
    <row r="136" spans="2:19" s="184" customFormat="1" ht="18.75" customHeight="1" thickBot="1" x14ac:dyDescent="0.3">
      <c r="B136" s="347" t="str">
        <f>$B127</f>
        <v/>
      </c>
      <c r="C136" s="139" t="s">
        <v>0</v>
      </c>
      <c r="D136" s="136"/>
      <c r="E136" s="137"/>
      <c r="F136" s="137"/>
      <c r="G136" s="137"/>
      <c r="H136" s="137"/>
      <c r="I136" s="137"/>
      <c r="J136" s="137"/>
      <c r="K136" s="137"/>
      <c r="L136" s="137"/>
      <c r="M136" s="137"/>
      <c r="N136" s="349">
        <f>SUM(D136:M136)</f>
        <v>0</v>
      </c>
      <c r="O136" s="357"/>
      <c r="P136" s="351">
        <f>SUM(D137:M137)</f>
        <v>0</v>
      </c>
      <c r="Q136" s="360"/>
      <c r="R136" s="346"/>
    </row>
    <row r="137" spans="2:19" s="184" customFormat="1" ht="18.75" customHeight="1" thickBot="1" x14ac:dyDescent="0.3">
      <c r="B137" s="348"/>
      <c r="C137" s="140" t="s">
        <v>1</v>
      </c>
      <c r="D137" s="138">
        <f t="shared" ref="D137:M137" si="98">D136*D$4</f>
        <v>0</v>
      </c>
      <c r="E137" s="138">
        <f t="shared" si="98"/>
        <v>0</v>
      </c>
      <c r="F137" s="138">
        <f t="shared" si="98"/>
        <v>0</v>
      </c>
      <c r="G137" s="138">
        <f t="shared" si="98"/>
        <v>0</v>
      </c>
      <c r="H137" s="138">
        <f t="shared" si="98"/>
        <v>0</v>
      </c>
      <c r="I137" s="138">
        <f t="shared" si="98"/>
        <v>0</v>
      </c>
      <c r="J137" s="138">
        <f t="shared" si="98"/>
        <v>0</v>
      </c>
      <c r="K137" s="138">
        <f t="shared" si="98"/>
        <v>0</v>
      </c>
      <c r="L137" s="138">
        <f t="shared" si="98"/>
        <v>0</v>
      </c>
      <c r="M137" s="138">
        <f t="shared" si="98"/>
        <v>0</v>
      </c>
      <c r="N137" s="350"/>
      <c r="O137" s="357"/>
      <c r="P137" s="352"/>
      <c r="Q137" s="360"/>
      <c r="R137" s="346"/>
      <c r="S137" s="186"/>
    </row>
    <row r="138" spans="2:19" s="184" customFormat="1" ht="18.75" customHeight="1" thickBot="1" x14ac:dyDescent="0.3">
      <c r="B138" s="347" t="str">
        <f>$B129</f>
        <v/>
      </c>
      <c r="C138" s="139" t="s">
        <v>0</v>
      </c>
      <c r="D138" s="136"/>
      <c r="E138" s="137"/>
      <c r="F138" s="137"/>
      <c r="G138" s="137"/>
      <c r="H138" s="137"/>
      <c r="I138" s="137"/>
      <c r="J138" s="137"/>
      <c r="K138" s="137"/>
      <c r="L138" s="137"/>
      <c r="M138" s="137"/>
      <c r="N138" s="349">
        <f>SUM(D138:M138)</f>
        <v>0</v>
      </c>
      <c r="O138" s="357"/>
      <c r="P138" s="351">
        <f>SUM(D139:M139)</f>
        <v>0</v>
      </c>
      <c r="Q138" s="360"/>
      <c r="R138" s="187"/>
    </row>
    <row r="139" spans="2:19" s="184" customFormat="1" ht="18.75" customHeight="1" thickBot="1" x14ac:dyDescent="0.3">
      <c r="B139" s="362"/>
      <c r="C139" s="224" t="s">
        <v>1</v>
      </c>
      <c r="D139" s="225">
        <f t="shared" ref="D139:M139" si="99">D138*D$4</f>
        <v>0</v>
      </c>
      <c r="E139" s="225">
        <f t="shared" si="99"/>
        <v>0</v>
      </c>
      <c r="F139" s="225">
        <f t="shared" si="99"/>
        <v>0</v>
      </c>
      <c r="G139" s="225">
        <f t="shared" si="99"/>
        <v>0</v>
      </c>
      <c r="H139" s="225">
        <f t="shared" si="99"/>
        <v>0</v>
      </c>
      <c r="I139" s="225">
        <f t="shared" si="99"/>
        <v>0</v>
      </c>
      <c r="J139" s="225">
        <f t="shared" si="99"/>
        <v>0</v>
      </c>
      <c r="K139" s="225">
        <f t="shared" si="99"/>
        <v>0</v>
      </c>
      <c r="L139" s="225">
        <f t="shared" si="99"/>
        <v>0</v>
      </c>
      <c r="M139" s="225">
        <f t="shared" si="99"/>
        <v>0</v>
      </c>
      <c r="N139" s="363"/>
      <c r="O139" s="358"/>
      <c r="P139" s="364"/>
      <c r="Q139" s="361"/>
      <c r="R139" s="187"/>
    </row>
    <row r="140" spans="2:19" s="184" customFormat="1" ht="21" customHeight="1" thickBot="1" x14ac:dyDescent="0.3">
      <c r="B140" s="353" t="str">
        <f>IF(Schedule!E19&gt;0,Schedule!E19,"")</f>
        <v/>
      </c>
      <c r="C140" s="354"/>
      <c r="D140" s="354"/>
      <c r="E140" s="354"/>
      <c r="F140" s="354"/>
      <c r="G140" s="354"/>
      <c r="H140" s="354"/>
      <c r="I140" s="354"/>
      <c r="J140" s="354"/>
      <c r="K140" s="354"/>
      <c r="L140" s="354"/>
      <c r="M140" s="354"/>
      <c r="N140" s="354"/>
      <c r="O140" s="354"/>
      <c r="P140" s="354"/>
      <c r="Q140" s="355"/>
    </row>
    <row r="141" spans="2:19" s="184" customFormat="1" ht="18.75" customHeight="1" thickBot="1" x14ac:dyDescent="0.3">
      <c r="B141" s="347" t="str">
        <f>$B132</f>
        <v/>
      </c>
      <c r="C141" s="139" t="s">
        <v>0</v>
      </c>
      <c r="D141" s="136"/>
      <c r="E141" s="137"/>
      <c r="F141" s="137"/>
      <c r="G141" s="137"/>
      <c r="H141" s="137"/>
      <c r="I141" s="137"/>
      <c r="J141" s="137"/>
      <c r="K141" s="137"/>
      <c r="L141" s="137"/>
      <c r="M141" s="137"/>
      <c r="N141" s="349">
        <f>SUM(D141:M141)</f>
        <v>0</v>
      </c>
      <c r="O141" s="356">
        <f>SUM(N141:N147)</f>
        <v>0</v>
      </c>
      <c r="P141" s="351">
        <f>SUM(D142:M142)</f>
        <v>0</v>
      </c>
      <c r="Q141" s="359" t="str">
        <f>IF(SUM(P141:P148)&gt;0,(AVERAGEIF(P141:P148,"&gt;0",P141:P148)),"-")</f>
        <v>-</v>
      </c>
      <c r="R141" s="346"/>
    </row>
    <row r="142" spans="2:19" s="184" customFormat="1" ht="18.75" customHeight="1" thickBot="1" x14ac:dyDescent="0.3">
      <c r="B142" s="348"/>
      <c r="C142" s="140" t="s">
        <v>1</v>
      </c>
      <c r="D142" s="138">
        <f>D141*D$4</f>
        <v>0</v>
      </c>
      <c r="E142" s="138">
        <f t="shared" ref="E142:M142" si="100">E141*E$4</f>
        <v>0</v>
      </c>
      <c r="F142" s="138">
        <f t="shared" si="100"/>
        <v>0</v>
      </c>
      <c r="G142" s="138">
        <f t="shared" si="100"/>
        <v>0</v>
      </c>
      <c r="H142" s="138">
        <f t="shared" si="100"/>
        <v>0</v>
      </c>
      <c r="I142" s="138">
        <f t="shared" si="100"/>
        <v>0</v>
      </c>
      <c r="J142" s="138">
        <f t="shared" si="100"/>
        <v>0</v>
      </c>
      <c r="K142" s="138">
        <f t="shared" si="100"/>
        <v>0</v>
      </c>
      <c r="L142" s="138">
        <f t="shared" si="100"/>
        <v>0</v>
      </c>
      <c r="M142" s="138">
        <f t="shared" si="100"/>
        <v>0</v>
      </c>
      <c r="N142" s="350"/>
      <c r="O142" s="357"/>
      <c r="P142" s="352"/>
      <c r="Q142" s="360"/>
      <c r="R142" s="346"/>
    </row>
    <row r="143" spans="2:19" s="184" customFormat="1" ht="18.75" customHeight="1" thickBot="1" x14ac:dyDescent="0.3">
      <c r="B143" s="347" t="str">
        <f>$B134</f>
        <v/>
      </c>
      <c r="C143" s="139" t="s">
        <v>0</v>
      </c>
      <c r="D143" s="136"/>
      <c r="E143" s="137"/>
      <c r="F143" s="137"/>
      <c r="G143" s="137"/>
      <c r="H143" s="137"/>
      <c r="I143" s="137"/>
      <c r="J143" s="137"/>
      <c r="K143" s="137"/>
      <c r="L143" s="137"/>
      <c r="M143" s="137"/>
      <c r="N143" s="349">
        <f>SUM(D143:M143)</f>
        <v>0</v>
      </c>
      <c r="O143" s="357"/>
      <c r="P143" s="351">
        <f>SUM(D144:M144)</f>
        <v>0</v>
      </c>
      <c r="Q143" s="360"/>
      <c r="R143" s="346"/>
    </row>
    <row r="144" spans="2:19" s="184" customFormat="1" ht="18.75" customHeight="1" thickBot="1" x14ac:dyDescent="0.3">
      <c r="B144" s="348"/>
      <c r="C144" s="140" t="s">
        <v>1</v>
      </c>
      <c r="D144" s="138">
        <f t="shared" ref="D144:M144" si="101">D143*D$4</f>
        <v>0</v>
      </c>
      <c r="E144" s="138">
        <f t="shared" si="101"/>
        <v>0</v>
      </c>
      <c r="F144" s="138">
        <f t="shared" si="101"/>
        <v>0</v>
      </c>
      <c r="G144" s="138">
        <f t="shared" si="101"/>
        <v>0</v>
      </c>
      <c r="H144" s="138">
        <f t="shared" si="101"/>
        <v>0</v>
      </c>
      <c r="I144" s="138">
        <f t="shared" si="101"/>
        <v>0</v>
      </c>
      <c r="J144" s="138">
        <f t="shared" si="101"/>
        <v>0</v>
      </c>
      <c r="K144" s="138">
        <f t="shared" si="101"/>
        <v>0</v>
      </c>
      <c r="L144" s="138">
        <f t="shared" si="101"/>
        <v>0</v>
      </c>
      <c r="M144" s="138">
        <f t="shared" si="101"/>
        <v>0</v>
      </c>
      <c r="N144" s="350"/>
      <c r="O144" s="357"/>
      <c r="P144" s="352"/>
      <c r="Q144" s="360"/>
      <c r="R144" s="346"/>
      <c r="S144" s="185"/>
    </row>
    <row r="145" spans="2:19" s="184" customFormat="1" ht="18.75" customHeight="1" thickBot="1" x14ac:dyDescent="0.3">
      <c r="B145" s="347" t="str">
        <f>$B136</f>
        <v/>
      </c>
      <c r="C145" s="139" t="s">
        <v>0</v>
      </c>
      <c r="D145" s="136"/>
      <c r="E145" s="137"/>
      <c r="F145" s="137"/>
      <c r="G145" s="137"/>
      <c r="H145" s="137"/>
      <c r="I145" s="137"/>
      <c r="J145" s="137"/>
      <c r="K145" s="137"/>
      <c r="L145" s="137"/>
      <c r="M145" s="137"/>
      <c r="N145" s="349">
        <f>SUM(D145:M145)</f>
        <v>0</v>
      </c>
      <c r="O145" s="357"/>
      <c r="P145" s="351">
        <f>SUM(D146:M146)</f>
        <v>0</v>
      </c>
      <c r="Q145" s="360"/>
      <c r="R145" s="346"/>
    </row>
    <row r="146" spans="2:19" s="184" customFormat="1" ht="18.75" customHeight="1" thickBot="1" x14ac:dyDescent="0.3">
      <c r="B146" s="348"/>
      <c r="C146" s="140" t="s">
        <v>1</v>
      </c>
      <c r="D146" s="138">
        <f t="shared" ref="D146:M146" si="102">D145*D$4</f>
        <v>0</v>
      </c>
      <c r="E146" s="138">
        <f t="shared" si="102"/>
        <v>0</v>
      </c>
      <c r="F146" s="138">
        <f t="shared" si="102"/>
        <v>0</v>
      </c>
      <c r="G146" s="138">
        <f t="shared" si="102"/>
        <v>0</v>
      </c>
      <c r="H146" s="138">
        <f t="shared" si="102"/>
        <v>0</v>
      </c>
      <c r="I146" s="138">
        <f t="shared" si="102"/>
        <v>0</v>
      </c>
      <c r="J146" s="138">
        <f t="shared" si="102"/>
        <v>0</v>
      </c>
      <c r="K146" s="138">
        <f t="shared" si="102"/>
        <v>0</v>
      </c>
      <c r="L146" s="138">
        <f t="shared" si="102"/>
        <v>0</v>
      </c>
      <c r="M146" s="138">
        <f t="shared" si="102"/>
        <v>0</v>
      </c>
      <c r="N146" s="350"/>
      <c r="O146" s="357"/>
      <c r="P146" s="352"/>
      <c r="Q146" s="360"/>
      <c r="R146" s="346"/>
      <c r="S146" s="186"/>
    </row>
    <row r="147" spans="2:19" s="184" customFormat="1" ht="18.75" customHeight="1" thickBot="1" x14ac:dyDescent="0.3">
      <c r="B147" s="347" t="str">
        <f>$B138</f>
        <v/>
      </c>
      <c r="C147" s="139" t="s">
        <v>0</v>
      </c>
      <c r="D147" s="136"/>
      <c r="E147" s="137"/>
      <c r="F147" s="137"/>
      <c r="G147" s="137"/>
      <c r="H147" s="137"/>
      <c r="I147" s="137"/>
      <c r="J147" s="137"/>
      <c r="K147" s="137"/>
      <c r="L147" s="137"/>
      <c r="M147" s="137"/>
      <c r="N147" s="349">
        <f>SUM(D147:M147)</f>
        <v>0</v>
      </c>
      <c r="O147" s="357"/>
      <c r="P147" s="351">
        <f>SUM(D148:M148)</f>
        <v>0</v>
      </c>
      <c r="Q147" s="360"/>
      <c r="R147" s="231"/>
    </row>
    <row r="148" spans="2:19" s="184" customFormat="1" ht="18.75" customHeight="1" thickBot="1" x14ac:dyDescent="0.3">
      <c r="B148" s="362"/>
      <c r="C148" s="224" t="s">
        <v>1</v>
      </c>
      <c r="D148" s="225">
        <f t="shared" ref="D148:M148" si="103">D147*D$4</f>
        <v>0</v>
      </c>
      <c r="E148" s="225">
        <f t="shared" si="103"/>
        <v>0</v>
      </c>
      <c r="F148" s="225">
        <f t="shared" si="103"/>
        <v>0</v>
      </c>
      <c r="G148" s="225">
        <f t="shared" si="103"/>
        <v>0</v>
      </c>
      <c r="H148" s="225">
        <f t="shared" si="103"/>
        <v>0</v>
      </c>
      <c r="I148" s="225">
        <f t="shared" si="103"/>
        <v>0</v>
      </c>
      <c r="J148" s="225">
        <f t="shared" si="103"/>
        <v>0</v>
      </c>
      <c r="K148" s="225">
        <f t="shared" si="103"/>
        <v>0</v>
      </c>
      <c r="L148" s="225">
        <f t="shared" si="103"/>
        <v>0</v>
      </c>
      <c r="M148" s="225">
        <f t="shared" si="103"/>
        <v>0</v>
      </c>
      <c r="N148" s="363"/>
      <c r="O148" s="358"/>
      <c r="P148" s="364"/>
      <c r="Q148" s="361"/>
      <c r="R148" s="231"/>
    </row>
    <row r="149" spans="2:19" s="184" customFormat="1" ht="21" customHeight="1" thickBot="1" x14ac:dyDescent="0.3">
      <c r="B149" s="353" t="str">
        <f>IF(Schedule!E20&gt;0,Schedule!E20,"")</f>
        <v/>
      </c>
      <c r="C149" s="354"/>
      <c r="D149" s="354"/>
      <c r="E149" s="354"/>
      <c r="F149" s="354"/>
      <c r="G149" s="354"/>
      <c r="H149" s="354"/>
      <c r="I149" s="354"/>
      <c r="J149" s="354"/>
      <c r="K149" s="354"/>
      <c r="L149" s="354"/>
      <c r="M149" s="354"/>
      <c r="N149" s="354"/>
      <c r="O149" s="354"/>
      <c r="P149" s="354"/>
      <c r="Q149" s="355"/>
    </row>
    <row r="150" spans="2:19" s="184" customFormat="1" ht="18.75" customHeight="1" thickBot="1" x14ac:dyDescent="0.3">
      <c r="B150" s="347" t="str">
        <f>$B141</f>
        <v/>
      </c>
      <c r="C150" s="139" t="s">
        <v>0</v>
      </c>
      <c r="D150" s="136"/>
      <c r="E150" s="137"/>
      <c r="F150" s="137"/>
      <c r="G150" s="137"/>
      <c r="H150" s="137"/>
      <c r="I150" s="137"/>
      <c r="J150" s="137"/>
      <c r="K150" s="137"/>
      <c r="L150" s="137"/>
      <c r="M150" s="137"/>
      <c r="N150" s="349">
        <f>SUM(D150:M150)</f>
        <v>0</v>
      </c>
      <c r="O150" s="356">
        <f>SUM(N150:N156)</f>
        <v>0</v>
      </c>
      <c r="P150" s="351">
        <f>SUM(D151:M151)</f>
        <v>0</v>
      </c>
      <c r="Q150" s="359" t="str">
        <f>IF(SUM(P150:P157)&gt;0,(AVERAGEIF(P150:P157,"&gt;0",P150:P157)),"-")</f>
        <v>-</v>
      </c>
      <c r="R150" s="346"/>
    </row>
    <row r="151" spans="2:19" s="184" customFormat="1" ht="18.75" customHeight="1" thickBot="1" x14ac:dyDescent="0.3">
      <c r="B151" s="348"/>
      <c r="C151" s="140" t="s">
        <v>1</v>
      </c>
      <c r="D151" s="138">
        <f>D150*D$4</f>
        <v>0</v>
      </c>
      <c r="E151" s="138">
        <f t="shared" ref="E151:M151" si="104">E150*E$4</f>
        <v>0</v>
      </c>
      <c r="F151" s="138">
        <f t="shared" si="104"/>
        <v>0</v>
      </c>
      <c r="G151" s="138">
        <f t="shared" si="104"/>
        <v>0</v>
      </c>
      <c r="H151" s="138">
        <f t="shared" si="104"/>
        <v>0</v>
      </c>
      <c r="I151" s="138">
        <f t="shared" si="104"/>
        <v>0</v>
      </c>
      <c r="J151" s="138">
        <f t="shared" si="104"/>
        <v>0</v>
      </c>
      <c r="K151" s="138">
        <f t="shared" si="104"/>
        <v>0</v>
      </c>
      <c r="L151" s="138">
        <f t="shared" si="104"/>
        <v>0</v>
      </c>
      <c r="M151" s="138">
        <f t="shared" si="104"/>
        <v>0</v>
      </c>
      <c r="N151" s="350"/>
      <c r="O151" s="357"/>
      <c r="P151" s="352"/>
      <c r="Q151" s="360"/>
      <c r="R151" s="346"/>
    </row>
    <row r="152" spans="2:19" s="184" customFormat="1" ht="18.75" customHeight="1" thickBot="1" x14ac:dyDescent="0.3">
      <c r="B152" s="347" t="str">
        <f>$B143</f>
        <v/>
      </c>
      <c r="C152" s="139" t="s">
        <v>0</v>
      </c>
      <c r="D152" s="136"/>
      <c r="E152" s="137"/>
      <c r="F152" s="137"/>
      <c r="G152" s="137"/>
      <c r="H152" s="137"/>
      <c r="I152" s="137"/>
      <c r="J152" s="137"/>
      <c r="K152" s="137"/>
      <c r="L152" s="137"/>
      <c r="M152" s="137"/>
      <c r="N152" s="349">
        <f>SUM(D152:M152)</f>
        <v>0</v>
      </c>
      <c r="O152" s="357"/>
      <c r="P152" s="351">
        <f>SUM(D153:M153)</f>
        <v>0</v>
      </c>
      <c r="Q152" s="360"/>
      <c r="R152" s="346"/>
    </row>
    <row r="153" spans="2:19" s="184" customFormat="1" ht="18.75" customHeight="1" thickBot="1" x14ac:dyDescent="0.3">
      <c r="B153" s="348"/>
      <c r="C153" s="140" t="s">
        <v>1</v>
      </c>
      <c r="D153" s="138">
        <f t="shared" ref="D153:M153" si="105">D152*D$4</f>
        <v>0</v>
      </c>
      <c r="E153" s="138">
        <f t="shared" si="105"/>
        <v>0</v>
      </c>
      <c r="F153" s="138">
        <f t="shared" si="105"/>
        <v>0</v>
      </c>
      <c r="G153" s="138">
        <f t="shared" si="105"/>
        <v>0</v>
      </c>
      <c r="H153" s="138">
        <f t="shared" si="105"/>
        <v>0</v>
      </c>
      <c r="I153" s="138">
        <f t="shared" si="105"/>
        <v>0</v>
      </c>
      <c r="J153" s="138">
        <f t="shared" si="105"/>
        <v>0</v>
      </c>
      <c r="K153" s="138">
        <f t="shared" si="105"/>
        <v>0</v>
      </c>
      <c r="L153" s="138">
        <f t="shared" si="105"/>
        <v>0</v>
      </c>
      <c r="M153" s="138">
        <f t="shared" si="105"/>
        <v>0</v>
      </c>
      <c r="N153" s="350"/>
      <c r="O153" s="357"/>
      <c r="P153" s="352"/>
      <c r="Q153" s="360"/>
      <c r="R153" s="346"/>
      <c r="S153" s="185"/>
    </row>
    <row r="154" spans="2:19" s="184" customFormat="1" ht="18.75" customHeight="1" thickBot="1" x14ac:dyDescent="0.3">
      <c r="B154" s="347" t="str">
        <f>$B145</f>
        <v/>
      </c>
      <c r="C154" s="139" t="s">
        <v>0</v>
      </c>
      <c r="D154" s="136"/>
      <c r="E154" s="137"/>
      <c r="F154" s="137"/>
      <c r="G154" s="137"/>
      <c r="H154" s="137"/>
      <c r="I154" s="137"/>
      <c r="J154" s="137"/>
      <c r="K154" s="137"/>
      <c r="L154" s="137"/>
      <c r="M154" s="137"/>
      <c r="N154" s="349">
        <f>SUM(D154:M154)</f>
        <v>0</v>
      </c>
      <c r="O154" s="357"/>
      <c r="P154" s="351">
        <f>SUM(D155:M155)</f>
        <v>0</v>
      </c>
      <c r="Q154" s="360"/>
      <c r="R154" s="346"/>
    </row>
    <row r="155" spans="2:19" s="184" customFormat="1" ht="18.75" customHeight="1" thickBot="1" x14ac:dyDescent="0.3">
      <c r="B155" s="348"/>
      <c r="C155" s="140" t="s">
        <v>1</v>
      </c>
      <c r="D155" s="138">
        <f t="shared" ref="D155:M155" si="106">D154*D$4</f>
        <v>0</v>
      </c>
      <c r="E155" s="138">
        <f t="shared" si="106"/>
        <v>0</v>
      </c>
      <c r="F155" s="138">
        <f t="shared" si="106"/>
        <v>0</v>
      </c>
      <c r="G155" s="138">
        <f t="shared" si="106"/>
        <v>0</v>
      </c>
      <c r="H155" s="138">
        <f t="shared" si="106"/>
        <v>0</v>
      </c>
      <c r="I155" s="138">
        <f t="shared" si="106"/>
        <v>0</v>
      </c>
      <c r="J155" s="138">
        <f t="shared" si="106"/>
        <v>0</v>
      </c>
      <c r="K155" s="138">
        <f t="shared" si="106"/>
        <v>0</v>
      </c>
      <c r="L155" s="138">
        <f t="shared" si="106"/>
        <v>0</v>
      </c>
      <c r="M155" s="138">
        <f t="shared" si="106"/>
        <v>0</v>
      </c>
      <c r="N155" s="350"/>
      <c r="O155" s="357"/>
      <c r="P155" s="352"/>
      <c r="Q155" s="360"/>
      <c r="R155" s="346"/>
      <c r="S155" s="186"/>
    </row>
    <row r="156" spans="2:19" s="184" customFormat="1" ht="18.75" customHeight="1" thickBot="1" x14ac:dyDescent="0.3">
      <c r="B156" s="347" t="str">
        <f>$B147</f>
        <v/>
      </c>
      <c r="C156" s="139" t="s">
        <v>0</v>
      </c>
      <c r="D156" s="136"/>
      <c r="E156" s="137"/>
      <c r="F156" s="137"/>
      <c r="G156" s="137"/>
      <c r="H156" s="137"/>
      <c r="I156" s="137"/>
      <c r="J156" s="137"/>
      <c r="K156" s="137"/>
      <c r="L156" s="137"/>
      <c r="M156" s="137"/>
      <c r="N156" s="349">
        <f>SUM(D156:M156)</f>
        <v>0</v>
      </c>
      <c r="O156" s="357"/>
      <c r="P156" s="351">
        <f>SUM(D157:M157)</f>
        <v>0</v>
      </c>
      <c r="Q156" s="360"/>
      <c r="R156" s="231"/>
    </row>
    <row r="157" spans="2:19" s="184" customFormat="1" ht="18.75" customHeight="1" thickBot="1" x14ac:dyDescent="0.3">
      <c r="B157" s="362"/>
      <c r="C157" s="224" t="s">
        <v>1</v>
      </c>
      <c r="D157" s="225">
        <f t="shared" ref="D157:M157" si="107">D156*D$4</f>
        <v>0</v>
      </c>
      <c r="E157" s="225">
        <f t="shared" si="107"/>
        <v>0</v>
      </c>
      <c r="F157" s="225">
        <f t="shared" si="107"/>
        <v>0</v>
      </c>
      <c r="G157" s="225">
        <f t="shared" si="107"/>
        <v>0</v>
      </c>
      <c r="H157" s="225">
        <f t="shared" si="107"/>
        <v>0</v>
      </c>
      <c r="I157" s="225">
        <f t="shared" si="107"/>
        <v>0</v>
      </c>
      <c r="J157" s="225">
        <f t="shared" si="107"/>
        <v>0</v>
      </c>
      <c r="K157" s="225">
        <f t="shared" si="107"/>
        <v>0</v>
      </c>
      <c r="L157" s="225">
        <f t="shared" si="107"/>
        <v>0</v>
      </c>
      <c r="M157" s="225">
        <f t="shared" si="107"/>
        <v>0</v>
      </c>
      <c r="N157" s="363"/>
      <c r="O157" s="358"/>
      <c r="P157" s="364"/>
      <c r="Q157" s="361"/>
      <c r="R157" s="231"/>
    </row>
    <row r="158" spans="2:19" s="184" customFormat="1" ht="21" customHeight="1" thickBot="1" x14ac:dyDescent="0.3">
      <c r="B158" s="353" t="str">
        <f>IF(Schedule!E21&gt;0,Schedule!E21,"")</f>
        <v/>
      </c>
      <c r="C158" s="354"/>
      <c r="D158" s="354"/>
      <c r="E158" s="354"/>
      <c r="F158" s="354"/>
      <c r="G158" s="354"/>
      <c r="H158" s="354"/>
      <c r="I158" s="354"/>
      <c r="J158" s="354"/>
      <c r="K158" s="354"/>
      <c r="L158" s="354"/>
      <c r="M158" s="354"/>
      <c r="N158" s="354"/>
      <c r="O158" s="354"/>
      <c r="P158" s="354"/>
      <c r="Q158" s="355"/>
    </row>
    <row r="159" spans="2:19" s="184" customFormat="1" ht="18.75" customHeight="1" thickBot="1" x14ac:dyDescent="0.3">
      <c r="B159" s="347" t="str">
        <f>$B150</f>
        <v/>
      </c>
      <c r="C159" s="139" t="s">
        <v>0</v>
      </c>
      <c r="D159" s="136"/>
      <c r="E159" s="137"/>
      <c r="F159" s="137"/>
      <c r="G159" s="137"/>
      <c r="H159" s="137"/>
      <c r="I159" s="137"/>
      <c r="J159" s="137"/>
      <c r="K159" s="137"/>
      <c r="L159" s="137"/>
      <c r="M159" s="137"/>
      <c r="N159" s="349">
        <f>SUM(D159:M159)</f>
        <v>0</v>
      </c>
      <c r="O159" s="356">
        <f>SUM(N159:N165)</f>
        <v>0</v>
      </c>
      <c r="P159" s="351">
        <f>SUM(D160:M160)</f>
        <v>0</v>
      </c>
      <c r="Q159" s="359" t="str">
        <f>IF(SUM(P159:P166)&gt;0,(AVERAGEIF(P159:P166,"&gt;0",P159:P166)),"-")</f>
        <v>-</v>
      </c>
      <c r="R159" s="346"/>
    </row>
    <row r="160" spans="2:19" s="184" customFormat="1" ht="18.75" customHeight="1" thickBot="1" x14ac:dyDescent="0.3">
      <c r="B160" s="348"/>
      <c r="C160" s="140" t="s">
        <v>1</v>
      </c>
      <c r="D160" s="138">
        <f>D159*D$4</f>
        <v>0</v>
      </c>
      <c r="E160" s="138">
        <f t="shared" ref="E160:M160" si="108">E159*E$4</f>
        <v>0</v>
      </c>
      <c r="F160" s="138">
        <f t="shared" si="108"/>
        <v>0</v>
      </c>
      <c r="G160" s="138">
        <f t="shared" si="108"/>
        <v>0</v>
      </c>
      <c r="H160" s="138">
        <f t="shared" si="108"/>
        <v>0</v>
      </c>
      <c r="I160" s="138">
        <f t="shared" si="108"/>
        <v>0</v>
      </c>
      <c r="J160" s="138">
        <f t="shared" si="108"/>
        <v>0</v>
      </c>
      <c r="K160" s="138">
        <f t="shared" si="108"/>
        <v>0</v>
      </c>
      <c r="L160" s="138">
        <f t="shared" si="108"/>
        <v>0</v>
      </c>
      <c r="M160" s="138">
        <f t="shared" si="108"/>
        <v>0</v>
      </c>
      <c r="N160" s="350"/>
      <c r="O160" s="357"/>
      <c r="P160" s="352"/>
      <c r="Q160" s="360"/>
      <c r="R160" s="346"/>
    </row>
    <row r="161" spans="2:19" s="184" customFormat="1" ht="18.75" customHeight="1" thickBot="1" x14ac:dyDescent="0.3">
      <c r="B161" s="347" t="str">
        <f>$B152</f>
        <v/>
      </c>
      <c r="C161" s="139" t="s">
        <v>0</v>
      </c>
      <c r="D161" s="136"/>
      <c r="E161" s="137"/>
      <c r="F161" s="137"/>
      <c r="G161" s="137"/>
      <c r="H161" s="137"/>
      <c r="I161" s="137"/>
      <c r="J161" s="137"/>
      <c r="K161" s="137"/>
      <c r="L161" s="137"/>
      <c r="M161" s="137"/>
      <c r="N161" s="349">
        <f>SUM(D161:M161)</f>
        <v>0</v>
      </c>
      <c r="O161" s="357"/>
      <c r="P161" s="351">
        <f>SUM(D162:M162)</f>
        <v>0</v>
      </c>
      <c r="Q161" s="360"/>
      <c r="R161" s="346"/>
    </row>
    <row r="162" spans="2:19" s="184" customFormat="1" ht="18.75" customHeight="1" thickBot="1" x14ac:dyDescent="0.3">
      <c r="B162" s="348"/>
      <c r="C162" s="140" t="s">
        <v>1</v>
      </c>
      <c r="D162" s="138">
        <f t="shared" ref="D162:M162" si="109">D161*D$4</f>
        <v>0</v>
      </c>
      <c r="E162" s="138">
        <f t="shared" si="109"/>
        <v>0</v>
      </c>
      <c r="F162" s="138">
        <f t="shared" si="109"/>
        <v>0</v>
      </c>
      <c r="G162" s="138">
        <f t="shared" si="109"/>
        <v>0</v>
      </c>
      <c r="H162" s="138">
        <f t="shared" si="109"/>
        <v>0</v>
      </c>
      <c r="I162" s="138">
        <f t="shared" si="109"/>
        <v>0</v>
      </c>
      <c r="J162" s="138">
        <f t="shared" si="109"/>
        <v>0</v>
      </c>
      <c r="K162" s="138">
        <f t="shared" si="109"/>
        <v>0</v>
      </c>
      <c r="L162" s="138">
        <f t="shared" si="109"/>
        <v>0</v>
      </c>
      <c r="M162" s="138">
        <f t="shared" si="109"/>
        <v>0</v>
      </c>
      <c r="N162" s="350"/>
      <c r="O162" s="357"/>
      <c r="P162" s="352"/>
      <c r="Q162" s="360"/>
      <c r="R162" s="346"/>
      <c r="S162" s="185"/>
    </row>
    <row r="163" spans="2:19" s="184" customFormat="1" ht="18.75" customHeight="1" thickBot="1" x14ac:dyDescent="0.3">
      <c r="B163" s="347" t="str">
        <f>$B154</f>
        <v/>
      </c>
      <c r="C163" s="139" t="s">
        <v>0</v>
      </c>
      <c r="D163" s="136"/>
      <c r="E163" s="137"/>
      <c r="F163" s="137"/>
      <c r="G163" s="137"/>
      <c r="H163" s="137"/>
      <c r="I163" s="137"/>
      <c r="J163" s="137"/>
      <c r="K163" s="137"/>
      <c r="L163" s="137"/>
      <c r="M163" s="137"/>
      <c r="N163" s="349">
        <f>SUM(D163:M163)</f>
        <v>0</v>
      </c>
      <c r="O163" s="357"/>
      <c r="P163" s="351">
        <f>SUM(D164:M164)</f>
        <v>0</v>
      </c>
      <c r="Q163" s="360"/>
      <c r="R163" s="346"/>
    </row>
    <row r="164" spans="2:19" s="184" customFormat="1" ht="18.75" customHeight="1" thickBot="1" x14ac:dyDescent="0.3">
      <c r="B164" s="348"/>
      <c r="C164" s="140" t="s">
        <v>1</v>
      </c>
      <c r="D164" s="138">
        <f t="shared" ref="D164:M164" si="110">D163*D$4</f>
        <v>0</v>
      </c>
      <c r="E164" s="138">
        <f t="shared" si="110"/>
        <v>0</v>
      </c>
      <c r="F164" s="138">
        <f t="shared" si="110"/>
        <v>0</v>
      </c>
      <c r="G164" s="138">
        <f t="shared" si="110"/>
        <v>0</v>
      </c>
      <c r="H164" s="138">
        <f t="shared" si="110"/>
        <v>0</v>
      </c>
      <c r="I164" s="138">
        <f t="shared" si="110"/>
        <v>0</v>
      </c>
      <c r="J164" s="138">
        <f t="shared" si="110"/>
        <v>0</v>
      </c>
      <c r="K164" s="138">
        <f t="shared" si="110"/>
        <v>0</v>
      </c>
      <c r="L164" s="138">
        <f t="shared" si="110"/>
        <v>0</v>
      </c>
      <c r="M164" s="138">
        <f t="shared" si="110"/>
        <v>0</v>
      </c>
      <c r="N164" s="350"/>
      <c r="O164" s="357"/>
      <c r="P164" s="352"/>
      <c r="Q164" s="360"/>
      <c r="R164" s="346"/>
      <c r="S164" s="186"/>
    </row>
    <row r="165" spans="2:19" s="184" customFormat="1" ht="18.75" customHeight="1" thickBot="1" x14ac:dyDescent="0.3">
      <c r="B165" s="347" t="str">
        <f>$B156</f>
        <v/>
      </c>
      <c r="C165" s="139" t="s">
        <v>0</v>
      </c>
      <c r="D165" s="136"/>
      <c r="E165" s="137"/>
      <c r="F165" s="137"/>
      <c r="G165" s="137"/>
      <c r="H165" s="137"/>
      <c r="I165" s="137"/>
      <c r="J165" s="137"/>
      <c r="K165" s="137"/>
      <c r="L165" s="137"/>
      <c r="M165" s="137"/>
      <c r="N165" s="349">
        <f>SUM(D165:M165)</f>
        <v>0</v>
      </c>
      <c r="O165" s="357"/>
      <c r="P165" s="351">
        <f>SUM(D166:M166)</f>
        <v>0</v>
      </c>
      <c r="Q165" s="360"/>
      <c r="R165" s="231"/>
    </row>
    <row r="166" spans="2:19" s="184" customFormat="1" ht="18.75" customHeight="1" thickBot="1" x14ac:dyDescent="0.3">
      <c r="B166" s="362"/>
      <c r="C166" s="224" t="s">
        <v>1</v>
      </c>
      <c r="D166" s="225">
        <f t="shared" ref="D166:M166" si="111">D165*D$4</f>
        <v>0</v>
      </c>
      <c r="E166" s="225">
        <f t="shared" si="111"/>
        <v>0</v>
      </c>
      <c r="F166" s="225">
        <f t="shared" si="111"/>
        <v>0</v>
      </c>
      <c r="G166" s="225">
        <f t="shared" si="111"/>
        <v>0</v>
      </c>
      <c r="H166" s="225">
        <f t="shared" si="111"/>
        <v>0</v>
      </c>
      <c r="I166" s="225">
        <f t="shared" si="111"/>
        <v>0</v>
      </c>
      <c r="J166" s="225">
        <f t="shared" si="111"/>
        <v>0</v>
      </c>
      <c r="K166" s="225">
        <f t="shared" si="111"/>
        <v>0</v>
      </c>
      <c r="L166" s="225">
        <f t="shared" si="111"/>
        <v>0</v>
      </c>
      <c r="M166" s="225">
        <f t="shared" si="111"/>
        <v>0</v>
      </c>
      <c r="N166" s="363"/>
      <c r="O166" s="358"/>
      <c r="P166" s="364"/>
      <c r="Q166" s="361"/>
      <c r="R166" s="231"/>
    </row>
    <row r="167" spans="2:19" s="184" customFormat="1" ht="21" customHeight="1" thickBot="1" x14ac:dyDescent="0.3">
      <c r="B167" s="353" t="str">
        <f>IF(Schedule!E22&gt;0,Schedule!E22,"")</f>
        <v/>
      </c>
      <c r="C167" s="354"/>
      <c r="D167" s="354"/>
      <c r="E167" s="354"/>
      <c r="F167" s="354"/>
      <c r="G167" s="354"/>
      <c r="H167" s="354"/>
      <c r="I167" s="354"/>
      <c r="J167" s="354"/>
      <c r="K167" s="354"/>
      <c r="L167" s="354"/>
      <c r="M167" s="354"/>
      <c r="N167" s="354"/>
      <c r="O167" s="354"/>
      <c r="P167" s="354"/>
      <c r="Q167" s="355"/>
    </row>
    <row r="168" spans="2:19" s="184" customFormat="1" ht="18.75" customHeight="1" thickBot="1" x14ac:dyDescent="0.3">
      <c r="B168" s="347" t="str">
        <f>$B159</f>
        <v/>
      </c>
      <c r="C168" s="139" t="s">
        <v>0</v>
      </c>
      <c r="D168" s="136"/>
      <c r="E168" s="137"/>
      <c r="F168" s="137"/>
      <c r="G168" s="137"/>
      <c r="H168" s="137"/>
      <c r="I168" s="137"/>
      <c r="J168" s="137"/>
      <c r="K168" s="137"/>
      <c r="L168" s="137"/>
      <c r="M168" s="137"/>
      <c r="N168" s="349">
        <f>SUM(D168:M168)</f>
        <v>0</v>
      </c>
      <c r="O168" s="356">
        <f>SUM(N168:N174)</f>
        <v>0</v>
      </c>
      <c r="P168" s="351">
        <f>SUM(D169:M169)</f>
        <v>0</v>
      </c>
      <c r="Q168" s="359" t="str">
        <f>IF(SUM(P168:P175)&gt;0,(AVERAGEIF(P168:P175,"&gt;0",P168:P175)),"-")</f>
        <v>-</v>
      </c>
      <c r="R168" s="346"/>
    </row>
    <row r="169" spans="2:19" s="184" customFormat="1" ht="18.75" customHeight="1" thickBot="1" x14ac:dyDescent="0.3">
      <c r="B169" s="348"/>
      <c r="C169" s="140" t="s">
        <v>1</v>
      </c>
      <c r="D169" s="138">
        <f>D168*D$4</f>
        <v>0</v>
      </c>
      <c r="E169" s="138">
        <f t="shared" ref="E169:M169" si="112">E168*E$4</f>
        <v>0</v>
      </c>
      <c r="F169" s="138">
        <f t="shared" si="112"/>
        <v>0</v>
      </c>
      <c r="G169" s="138">
        <f t="shared" si="112"/>
        <v>0</v>
      </c>
      <c r="H169" s="138">
        <f t="shared" si="112"/>
        <v>0</v>
      </c>
      <c r="I169" s="138">
        <f t="shared" si="112"/>
        <v>0</v>
      </c>
      <c r="J169" s="138">
        <f t="shared" si="112"/>
        <v>0</v>
      </c>
      <c r="K169" s="138">
        <f t="shared" si="112"/>
        <v>0</v>
      </c>
      <c r="L169" s="138">
        <f t="shared" si="112"/>
        <v>0</v>
      </c>
      <c r="M169" s="138">
        <f t="shared" si="112"/>
        <v>0</v>
      </c>
      <c r="N169" s="350"/>
      <c r="O169" s="357"/>
      <c r="P169" s="352"/>
      <c r="Q169" s="360"/>
      <c r="R169" s="346"/>
    </row>
    <row r="170" spans="2:19" s="184" customFormat="1" ht="18.75" customHeight="1" thickBot="1" x14ac:dyDescent="0.3">
      <c r="B170" s="347" t="str">
        <f>$B161</f>
        <v/>
      </c>
      <c r="C170" s="139" t="s">
        <v>0</v>
      </c>
      <c r="D170" s="136"/>
      <c r="E170" s="137"/>
      <c r="F170" s="137"/>
      <c r="G170" s="137"/>
      <c r="H170" s="137"/>
      <c r="I170" s="137"/>
      <c r="J170" s="137"/>
      <c r="K170" s="137"/>
      <c r="L170" s="137"/>
      <c r="M170" s="137"/>
      <c r="N170" s="349">
        <f>SUM(D170:M170)</f>
        <v>0</v>
      </c>
      <c r="O170" s="357"/>
      <c r="P170" s="351">
        <f>SUM(D171:M171)</f>
        <v>0</v>
      </c>
      <c r="Q170" s="360"/>
      <c r="R170" s="346"/>
    </row>
    <row r="171" spans="2:19" s="184" customFormat="1" ht="18.75" customHeight="1" thickBot="1" x14ac:dyDescent="0.3">
      <c r="B171" s="348"/>
      <c r="C171" s="140" t="s">
        <v>1</v>
      </c>
      <c r="D171" s="138">
        <f t="shared" ref="D171:M171" si="113">D170*D$4</f>
        <v>0</v>
      </c>
      <c r="E171" s="138">
        <f t="shared" si="113"/>
        <v>0</v>
      </c>
      <c r="F171" s="138">
        <f t="shared" si="113"/>
        <v>0</v>
      </c>
      <c r="G171" s="138">
        <f t="shared" si="113"/>
        <v>0</v>
      </c>
      <c r="H171" s="138">
        <f t="shared" si="113"/>
        <v>0</v>
      </c>
      <c r="I171" s="138">
        <f t="shared" si="113"/>
        <v>0</v>
      </c>
      <c r="J171" s="138">
        <f t="shared" si="113"/>
        <v>0</v>
      </c>
      <c r="K171" s="138">
        <f t="shared" si="113"/>
        <v>0</v>
      </c>
      <c r="L171" s="138">
        <f t="shared" si="113"/>
        <v>0</v>
      </c>
      <c r="M171" s="138">
        <f t="shared" si="113"/>
        <v>0</v>
      </c>
      <c r="N171" s="350"/>
      <c r="O171" s="357"/>
      <c r="P171" s="352"/>
      <c r="Q171" s="360"/>
      <c r="R171" s="346"/>
      <c r="S171" s="185"/>
    </row>
    <row r="172" spans="2:19" s="184" customFormat="1" ht="18.75" customHeight="1" thickBot="1" x14ac:dyDescent="0.3">
      <c r="B172" s="347" t="str">
        <f>$B163</f>
        <v/>
      </c>
      <c r="C172" s="139" t="s">
        <v>0</v>
      </c>
      <c r="D172" s="136"/>
      <c r="E172" s="137"/>
      <c r="F172" s="137"/>
      <c r="G172" s="137"/>
      <c r="H172" s="137"/>
      <c r="I172" s="137"/>
      <c r="J172" s="137"/>
      <c r="K172" s="137"/>
      <c r="L172" s="137"/>
      <c r="M172" s="137"/>
      <c r="N172" s="349">
        <f>SUM(D172:M172)</f>
        <v>0</v>
      </c>
      <c r="O172" s="357"/>
      <c r="P172" s="351">
        <f>SUM(D173:M173)</f>
        <v>0</v>
      </c>
      <c r="Q172" s="360"/>
      <c r="R172" s="346"/>
    </row>
    <row r="173" spans="2:19" s="184" customFormat="1" ht="18.75" customHeight="1" thickBot="1" x14ac:dyDescent="0.3">
      <c r="B173" s="348"/>
      <c r="C173" s="140" t="s">
        <v>1</v>
      </c>
      <c r="D173" s="138">
        <f t="shared" ref="D173:M173" si="114">D172*D$4</f>
        <v>0</v>
      </c>
      <c r="E173" s="138">
        <f t="shared" si="114"/>
        <v>0</v>
      </c>
      <c r="F173" s="138">
        <f t="shared" si="114"/>
        <v>0</v>
      </c>
      <c r="G173" s="138">
        <f t="shared" si="114"/>
        <v>0</v>
      </c>
      <c r="H173" s="138">
        <f t="shared" si="114"/>
        <v>0</v>
      </c>
      <c r="I173" s="138">
        <f t="shared" si="114"/>
        <v>0</v>
      </c>
      <c r="J173" s="138">
        <f t="shared" si="114"/>
        <v>0</v>
      </c>
      <c r="K173" s="138">
        <f t="shared" si="114"/>
        <v>0</v>
      </c>
      <c r="L173" s="138">
        <f t="shared" si="114"/>
        <v>0</v>
      </c>
      <c r="M173" s="138">
        <f t="shared" si="114"/>
        <v>0</v>
      </c>
      <c r="N173" s="350"/>
      <c r="O173" s="357"/>
      <c r="P173" s="352"/>
      <c r="Q173" s="360"/>
      <c r="R173" s="346"/>
      <c r="S173" s="186"/>
    </row>
    <row r="174" spans="2:19" s="184" customFormat="1" ht="18.75" customHeight="1" thickBot="1" x14ac:dyDescent="0.3">
      <c r="B174" s="347" t="str">
        <f>$B165</f>
        <v/>
      </c>
      <c r="C174" s="139" t="s">
        <v>0</v>
      </c>
      <c r="D174" s="136"/>
      <c r="E174" s="137"/>
      <c r="F174" s="137"/>
      <c r="G174" s="137"/>
      <c r="H174" s="137"/>
      <c r="I174" s="137"/>
      <c r="J174" s="137"/>
      <c r="K174" s="137"/>
      <c r="L174" s="137"/>
      <c r="M174" s="137"/>
      <c r="N174" s="349">
        <f>SUM(D174:M174)</f>
        <v>0</v>
      </c>
      <c r="O174" s="357"/>
      <c r="P174" s="351">
        <f>SUM(D175:M175)</f>
        <v>0</v>
      </c>
      <c r="Q174" s="360"/>
      <c r="R174" s="231"/>
    </row>
    <row r="175" spans="2:19" s="184" customFormat="1" ht="18.75" customHeight="1" thickBot="1" x14ac:dyDescent="0.3">
      <c r="B175" s="362"/>
      <c r="C175" s="224" t="s">
        <v>1</v>
      </c>
      <c r="D175" s="225">
        <f t="shared" ref="D175:M175" si="115">D174*D$4</f>
        <v>0</v>
      </c>
      <c r="E175" s="225">
        <f t="shared" si="115"/>
        <v>0</v>
      </c>
      <c r="F175" s="225">
        <f t="shared" si="115"/>
        <v>0</v>
      </c>
      <c r="G175" s="225">
        <f t="shared" si="115"/>
        <v>0</v>
      </c>
      <c r="H175" s="225">
        <f t="shared" si="115"/>
        <v>0</v>
      </c>
      <c r="I175" s="225">
        <f t="shared" si="115"/>
        <v>0</v>
      </c>
      <c r="J175" s="225">
        <f t="shared" si="115"/>
        <v>0</v>
      </c>
      <c r="K175" s="225">
        <f t="shared" si="115"/>
        <v>0</v>
      </c>
      <c r="L175" s="225">
        <f t="shared" si="115"/>
        <v>0</v>
      </c>
      <c r="M175" s="225">
        <f t="shared" si="115"/>
        <v>0</v>
      </c>
      <c r="N175" s="363"/>
      <c r="O175" s="358"/>
      <c r="P175" s="364"/>
      <c r="Q175" s="361"/>
      <c r="R175" s="231"/>
    </row>
    <row r="176" spans="2:19" s="184" customFormat="1" ht="21" customHeight="1" thickBot="1" x14ac:dyDescent="0.3">
      <c r="B176" s="353" t="str">
        <f>IF(Schedule!E23&gt;0,Schedule!E23,"")</f>
        <v/>
      </c>
      <c r="C176" s="354"/>
      <c r="D176" s="354"/>
      <c r="E176" s="354"/>
      <c r="F176" s="354"/>
      <c r="G176" s="354"/>
      <c r="H176" s="354"/>
      <c r="I176" s="354"/>
      <c r="J176" s="354"/>
      <c r="K176" s="354"/>
      <c r="L176" s="354"/>
      <c r="M176" s="354"/>
      <c r="N176" s="354"/>
      <c r="O176" s="354"/>
      <c r="P176" s="354"/>
      <c r="Q176" s="355"/>
    </row>
    <row r="177" spans="2:19" s="184" customFormat="1" ht="18.75" customHeight="1" thickBot="1" x14ac:dyDescent="0.3">
      <c r="B177" s="347" t="str">
        <f>$B168</f>
        <v/>
      </c>
      <c r="C177" s="139" t="s">
        <v>0</v>
      </c>
      <c r="D177" s="136"/>
      <c r="E177" s="137"/>
      <c r="F177" s="137"/>
      <c r="G177" s="137"/>
      <c r="H177" s="137"/>
      <c r="I177" s="137"/>
      <c r="J177" s="137"/>
      <c r="K177" s="137"/>
      <c r="L177" s="137"/>
      <c r="M177" s="137"/>
      <c r="N177" s="349">
        <f>SUM(D177:M177)</f>
        <v>0</v>
      </c>
      <c r="O177" s="356">
        <f>SUM(N177:N183)</f>
        <v>0</v>
      </c>
      <c r="P177" s="351">
        <f>SUM(D178:M178)</f>
        <v>0</v>
      </c>
      <c r="Q177" s="359" t="str">
        <f>IF(SUM(P177:P184)&gt;0,(AVERAGEIF(P177:P184,"&gt;0",P177:P184)),"-")</f>
        <v>-</v>
      </c>
      <c r="R177" s="346"/>
    </row>
    <row r="178" spans="2:19" s="184" customFormat="1" ht="18.75" customHeight="1" thickBot="1" x14ac:dyDescent="0.3">
      <c r="B178" s="348"/>
      <c r="C178" s="140" t="s">
        <v>1</v>
      </c>
      <c r="D178" s="138">
        <f>D177*D$4</f>
        <v>0</v>
      </c>
      <c r="E178" s="138">
        <f t="shared" ref="E178:M178" si="116">E177*E$4</f>
        <v>0</v>
      </c>
      <c r="F178" s="138">
        <f t="shared" si="116"/>
        <v>0</v>
      </c>
      <c r="G178" s="138">
        <f t="shared" si="116"/>
        <v>0</v>
      </c>
      <c r="H178" s="138">
        <f t="shared" si="116"/>
        <v>0</v>
      </c>
      <c r="I178" s="138">
        <f t="shared" si="116"/>
        <v>0</v>
      </c>
      <c r="J178" s="138">
        <f t="shared" si="116"/>
        <v>0</v>
      </c>
      <c r="K178" s="138">
        <f t="shared" si="116"/>
        <v>0</v>
      </c>
      <c r="L178" s="138">
        <f t="shared" si="116"/>
        <v>0</v>
      </c>
      <c r="M178" s="138">
        <f t="shared" si="116"/>
        <v>0</v>
      </c>
      <c r="N178" s="350"/>
      <c r="O178" s="357"/>
      <c r="P178" s="352"/>
      <c r="Q178" s="360"/>
      <c r="R178" s="346"/>
    </row>
    <row r="179" spans="2:19" s="184" customFormat="1" ht="18.75" customHeight="1" thickBot="1" x14ac:dyDescent="0.3">
      <c r="B179" s="347" t="str">
        <f>$B170</f>
        <v/>
      </c>
      <c r="C179" s="139" t="s">
        <v>0</v>
      </c>
      <c r="D179" s="136"/>
      <c r="E179" s="137"/>
      <c r="F179" s="137"/>
      <c r="G179" s="137"/>
      <c r="H179" s="137"/>
      <c r="I179" s="137"/>
      <c r="J179" s="137"/>
      <c r="K179" s="137"/>
      <c r="L179" s="137"/>
      <c r="M179" s="137"/>
      <c r="N179" s="349">
        <f>SUM(D179:M179)</f>
        <v>0</v>
      </c>
      <c r="O179" s="357"/>
      <c r="P179" s="351">
        <f>SUM(D180:M180)</f>
        <v>0</v>
      </c>
      <c r="Q179" s="360"/>
      <c r="R179" s="346"/>
    </row>
    <row r="180" spans="2:19" s="184" customFormat="1" ht="18.75" customHeight="1" thickBot="1" x14ac:dyDescent="0.3">
      <c r="B180" s="348"/>
      <c r="C180" s="140" t="s">
        <v>1</v>
      </c>
      <c r="D180" s="138">
        <f t="shared" ref="D180:M180" si="117">D179*D$4</f>
        <v>0</v>
      </c>
      <c r="E180" s="138">
        <f t="shared" si="117"/>
        <v>0</v>
      </c>
      <c r="F180" s="138">
        <f t="shared" si="117"/>
        <v>0</v>
      </c>
      <c r="G180" s="138">
        <f t="shared" si="117"/>
        <v>0</v>
      </c>
      <c r="H180" s="138">
        <f t="shared" si="117"/>
        <v>0</v>
      </c>
      <c r="I180" s="138">
        <f t="shared" si="117"/>
        <v>0</v>
      </c>
      <c r="J180" s="138">
        <f t="shared" si="117"/>
        <v>0</v>
      </c>
      <c r="K180" s="138">
        <f t="shared" si="117"/>
        <v>0</v>
      </c>
      <c r="L180" s="138">
        <f t="shared" si="117"/>
        <v>0</v>
      </c>
      <c r="M180" s="138">
        <f t="shared" si="117"/>
        <v>0</v>
      </c>
      <c r="N180" s="350"/>
      <c r="O180" s="357"/>
      <c r="P180" s="352"/>
      <c r="Q180" s="360"/>
      <c r="R180" s="346"/>
      <c r="S180" s="185"/>
    </row>
    <row r="181" spans="2:19" s="184" customFormat="1" ht="18.75" customHeight="1" thickBot="1" x14ac:dyDescent="0.3">
      <c r="B181" s="347" t="str">
        <f>$B172</f>
        <v/>
      </c>
      <c r="C181" s="139" t="s">
        <v>0</v>
      </c>
      <c r="D181" s="136"/>
      <c r="E181" s="137"/>
      <c r="F181" s="137"/>
      <c r="G181" s="137"/>
      <c r="H181" s="137"/>
      <c r="I181" s="137"/>
      <c r="J181" s="137"/>
      <c r="K181" s="137"/>
      <c r="L181" s="137"/>
      <c r="M181" s="137"/>
      <c r="N181" s="349">
        <f>SUM(D181:M181)</f>
        <v>0</v>
      </c>
      <c r="O181" s="357"/>
      <c r="P181" s="351">
        <f>SUM(D182:M182)</f>
        <v>0</v>
      </c>
      <c r="Q181" s="360"/>
      <c r="R181" s="346"/>
    </row>
    <row r="182" spans="2:19" s="184" customFormat="1" ht="18.75" customHeight="1" thickBot="1" x14ac:dyDescent="0.3">
      <c r="B182" s="348"/>
      <c r="C182" s="140" t="s">
        <v>1</v>
      </c>
      <c r="D182" s="138">
        <f t="shared" ref="D182:M182" si="118">D181*D$4</f>
        <v>0</v>
      </c>
      <c r="E182" s="138">
        <f t="shared" si="118"/>
        <v>0</v>
      </c>
      <c r="F182" s="138">
        <f t="shared" si="118"/>
        <v>0</v>
      </c>
      <c r="G182" s="138">
        <f t="shared" si="118"/>
        <v>0</v>
      </c>
      <c r="H182" s="138">
        <f t="shared" si="118"/>
        <v>0</v>
      </c>
      <c r="I182" s="138">
        <f t="shared" si="118"/>
        <v>0</v>
      </c>
      <c r="J182" s="138">
        <f t="shared" si="118"/>
        <v>0</v>
      </c>
      <c r="K182" s="138">
        <f t="shared" si="118"/>
        <v>0</v>
      </c>
      <c r="L182" s="138">
        <f t="shared" si="118"/>
        <v>0</v>
      </c>
      <c r="M182" s="138">
        <f t="shared" si="118"/>
        <v>0</v>
      </c>
      <c r="N182" s="350"/>
      <c r="O182" s="357"/>
      <c r="P182" s="352"/>
      <c r="Q182" s="360"/>
      <c r="R182" s="346"/>
      <c r="S182" s="186"/>
    </row>
    <row r="183" spans="2:19" s="184" customFormat="1" ht="18.75" customHeight="1" thickBot="1" x14ac:dyDescent="0.3">
      <c r="B183" s="347" t="str">
        <f>$B174</f>
        <v/>
      </c>
      <c r="C183" s="139" t="s">
        <v>0</v>
      </c>
      <c r="D183" s="136"/>
      <c r="E183" s="137"/>
      <c r="F183" s="137"/>
      <c r="G183" s="137"/>
      <c r="H183" s="137"/>
      <c r="I183" s="137"/>
      <c r="J183" s="137"/>
      <c r="K183" s="137"/>
      <c r="L183" s="137"/>
      <c r="M183" s="137"/>
      <c r="N183" s="349">
        <f>SUM(D183:M183)</f>
        <v>0</v>
      </c>
      <c r="O183" s="357"/>
      <c r="P183" s="351">
        <f>SUM(D184:M184)</f>
        <v>0</v>
      </c>
      <c r="Q183" s="360"/>
      <c r="R183" s="231"/>
    </row>
    <row r="184" spans="2:19" s="184" customFormat="1" ht="18.75" customHeight="1" thickBot="1" x14ac:dyDescent="0.3">
      <c r="B184" s="362"/>
      <c r="C184" s="224" t="s">
        <v>1</v>
      </c>
      <c r="D184" s="225">
        <f t="shared" ref="D184:M184" si="119">D183*D$4</f>
        <v>0</v>
      </c>
      <c r="E184" s="225">
        <f t="shared" si="119"/>
        <v>0</v>
      </c>
      <c r="F184" s="225">
        <f t="shared" si="119"/>
        <v>0</v>
      </c>
      <c r="G184" s="225">
        <f t="shared" si="119"/>
        <v>0</v>
      </c>
      <c r="H184" s="225">
        <f t="shared" si="119"/>
        <v>0</v>
      </c>
      <c r="I184" s="225">
        <f t="shared" si="119"/>
        <v>0</v>
      </c>
      <c r="J184" s="225">
        <f t="shared" si="119"/>
        <v>0</v>
      </c>
      <c r="K184" s="225">
        <f t="shared" si="119"/>
        <v>0</v>
      </c>
      <c r="L184" s="225">
        <f t="shared" si="119"/>
        <v>0</v>
      </c>
      <c r="M184" s="225">
        <f t="shared" si="119"/>
        <v>0</v>
      </c>
      <c r="N184" s="350"/>
      <c r="O184" s="358"/>
      <c r="P184" s="352"/>
      <c r="Q184" s="361"/>
      <c r="R184" s="231"/>
    </row>
    <row r="185" spans="2:19" s="181" customFormat="1" ht="7.5" customHeight="1" x14ac:dyDescent="0.25">
      <c r="B185" s="223"/>
    </row>
    <row r="186" spans="2:19" hidden="1" x14ac:dyDescent="0.25"/>
    <row r="187" spans="2:19" hidden="1" x14ac:dyDescent="0.25"/>
  </sheetData>
  <sheetProtection sheet="1" selectLockedCells="1"/>
  <mergeCells count="325">
    <mergeCell ref="R177:R182"/>
    <mergeCell ref="B179:B180"/>
    <mergeCell ref="N179:N180"/>
    <mergeCell ref="P179:P180"/>
    <mergeCell ref="B181:B182"/>
    <mergeCell ref="N181:N182"/>
    <mergeCell ref="P181:P182"/>
    <mergeCell ref="B176:Q176"/>
    <mergeCell ref="B177:B178"/>
    <mergeCell ref="N177:N178"/>
    <mergeCell ref="O177:O184"/>
    <mergeCell ref="P177:P178"/>
    <mergeCell ref="Q177:Q184"/>
    <mergeCell ref="B183:B184"/>
    <mergeCell ref="N183:N184"/>
    <mergeCell ref="P183:P184"/>
    <mergeCell ref="R159:R164"/>
    <mergeCell ref="B161:B162"/>
    <mergeCell ref="N161:N162"/>
    <mergeCell ref="P161:P162"/>
    <mergeCell ref="B163:B164"/>
    <mergeCell ref="N163:N164"/>
    <mergeCell ref="P163:P164"/>
    <mergeCell ref="B167:Q167"/>
    <mergeCell ref="B168:B169"/>
    <mergeCell ref="N168:N169"/>
    <mergeCell ref="O168:O175"/>
    <mergeCell ref="P168:P169"/>
    <mergeCell ref="Q168:Q175"/>
    <mergeCell ref="B174:B175"/>
    <mergeCell ref="N174:N175"/>
    <mergeCell ref="P174:P175"/>
    <mergeCell ref="R168:R173"/>
    <mergeCell ref="B170:B171"/>
    <mergeCell ref="N170:N171"/>
    <mergeCell ref="P170:P171"/>
    <mergeCell ref="B172:B173"/>
    <mergeCell ref="N172:N173"/>
    <mergeCell ref="P172:P173"/>
    <mergeCell ref="B158:Q158"/>
    <mergeCell ref="B159:B160"/>
    <mergeCell ref="N159:N160"/>
    <mergeCell ref="O159:O166"/>
    <mergeCell ref="P159:P160"/>
    <mergeCell ref="Q159:Q166"/>
    <mergeCell ref="B165:B166"/>
    <mergeCell ref="N165:N166"/>
    <mergeCell ref="P165:P166"/>
    <mergeCell ref="R141:R146"/>
    <mergeCell ref="B143:B144"/>
    <mergeCell ref="N143:N144"/>
    <mergeCell ref="P143:P144"/>
    <mergeCell ref="B145:B146"/>
    <mergeCell ref="N145:N146"/>
    <mergeCell ref="P145:P146"/>
    <mergeCell ref="B149:Q149"/>
    <mergeCell ref="B150:B151"/>
    <mergeCell ref="N150:N151"/>
    <mergeCell ref="O150:O157"/>
    <mergeCell ref="P150:P151"/>
    <mergeCell ref="Q150:Q157"/>
    <mergeCell ref="B156:B157"/>
    <mergeCell ref="N156:N157"/>
    <mergeCell ref="P156:P157"/>
    <mergeCell ref="R150:R155"/>
    <mergeCell ref="B152:B153"/>
    <mergeCell ref="N152:N153"/>
    <mergeCell ref="P152:P153"/>
    <mergeCell ref="B154:B155"/>
    <mergeCell ref="N154:N155"/>
    <mergeCell ref="P154:P155"/>
    <mergeCell ref="B140:Q140"/>
    <mergeCell ref="B141:B142"/>
    <mergeCell ref="N141:N142"/>
    <mergeCell ref="O141:O148"/>
    <mergeCell ref="P141:P142"/>
    <mergeCell ref="Q141:Q148"/>
    <mergeCell ref="B147:B148"/>
    <mergeCell ref="N147:N148"/>
    <mergeCell ref="P147:P148"/>
    <mergeCell ref="B23:Q23"/>
    <mergeCell ref="N15:N16"/>
    <mergeCell ref="N17:N18"/>
    <mergeCell ref="N19:N20"/>
    <mergeCell ref="N21:N22"/>
    <mergeCell ref="D2:Q2"/>
    <mergeCell ref="R6:R11"/>
    <mergeCell ref="B14:Q14"/>
    <mergeCell ref="B59:Q59"/>
    <mergeCell ref="R15:R20"/>
    <mergeCell ref="B19:B20"/>
    <mergeCell ref="B24:B25"/>
    <mergeCell ref="P24:P25"/>
    <mergeCell ref="P8:P9"/>
    <mergeCell ref="B3:C3"/>
    <mergeCell ref="B4:C4"/>
    <mergeCell ref="B5:Q5"/>
    <mergeCell ref="B6:B7"/>
    <mergeCell ref="N6:N7"/>
    <mergeCell ref="N8:N9"/>
    <mergeCell ref="N10:N11"/>
    <mergeCell ref="P3:Q3"/>
    <mergeCell ref="N3:O3"/>
    <mergeCell ref="P12:P13"/>
    <mergeCell ref="Q6:Q13"/>
    <mergeCell ref="Q15:Q22"/>
    <mergeCell ref="B21:B22"/>
    <mergeCell ref="P21:P22"/>
    <mergeCell ref="B8:B9"/>
    <mergeCell ref="B10:B11"/>
    <mergeCell ref="P6:P7"/>
    <mergeCell ref="N12:N13"/>
    <mergeCell ref="P10:P11"/>
    <mergeCell ref="B15:B16"/>
    <mergeCell ref="P15:P16"/>
    <mergeCell ref="B17:B18"/>
    <mergeCell ref="P17:P18"/>
    <mergeCell ref="P19:P20"/>
    <mergeCell ref="R24:R29"/>
    <mergeCell ref="B26:B27"/>
    <mergeCell ref="P26:P27"/>
    <mergeCell ref="B28:B29"/>
    <mergeCell ref="P28:P29"/>
    <mergeCell ref="B30:B31"/>
    <mergeCell ref="P30:P31"/>
    <mergeCell ref="N26:N27"/>
    <mergeCell ref="N28:N29"/>
    <mergeCell ref="R33:R38"/>
    <mergeCell ref="B35:B36"/>
    <mergeCell ref="P35:P36"/>
    <mergeCell ref="B37:B38"/>
    <mergeCell ref="P37:P38"/>
    <mergeCell ref="B39:B40"/>
    <mergeCell ref="P39:P40"/>
    <mergeCell ref="B33:B34"/>
    <mergeCell ref="P33:P34"/>
    <mergeCell ref="Q33:Q40"/>
    <mergeCell ref="R51:R56"/>
    <mergeCell ref="B53:B54"/>
    <mergeCell ref="P53:P54"/>
    <mergeCell ref="B55:B56"/>
    <mergeCell ref="P55:P56"/>
    <mergeCell ref="B57:B58"/>
    <mergeCell ref="N57:N58"/>
    <mergeCell ref="P57:P58"/>
    <mergeCell ref="P42:P43"/>
    <mergeCell ref="Q42:Q49"/>
    <mergeCell ref="R42:R47"/>
    <mergeCell ref="B44:B45"/>
    <mergeCell ref="P44:P45"/>
    <mergeCell ref="B46:B47"/>
    <mergeCell ref="P46:P47"/>
    <mergeCell ref="B48:B49"/>
    <mergeCell ref="P48:P49"/>
    <mergeCell ref="R60:R65"/>
    <mergeCell ref="B62:B63"/>
    <mergeCell ref="P62:P63"/>
    <mergeCell ref="B64:B65"/>
    <mergeCell ref="P64:P65"/>
    <mergeCell ref="B66:B67"/>
    <mergeCell ref="P66:P67"/>
    <mergeCell ref="N62:N63"/>
    <mergeCell ref="O60:O67"/>
    <mergeCell ref="P60:P61"/>
    <mergeCell ref="B60:B61"/>
    <mergeCell ref="R87:R92"/>
    <mergeCell ref="R78:R83"/>
    <mergeCell ref="R69:R74"/>
    <mergeCell ref="B68:Q68"/>
    <mergeCell ref="B77:Q77"/>
    <mergeCell ref="B89:B90"/>
    <mergeCell ref="P89:P90"/>
    <mergeCell ref="B91:B92"/>
    <mergeCell ref="P91:P92"/>
    <mergeCell ref="N89:N90"/>
    <mergeCell ref="B80:B81"/>
    <mergeCell ref="P80:P81"/>
    <mergeCell ref="B82:B83"/>
    <mergeCell ref="P82:P83"/>
    <mergeCell ref="B84:B85"/>
    <mergeCell ref="P84:P85"/>
    <mergeCell ref="B71:B72"/>
    <mergeCell ref="P71:P72"/>
    <mergeCell ref="B73:B74"/>
    <mergeCell ref="P73:P74"/>
    <mergeCell ref="B75:B76"/>
    <mergeCell ref="P75:P76"/>
    <mergeCell ref="B69:B70"/>
    <mergeCell ref="Q69:Q76"/>
    <mergeCell ref="O87:O94"/>
    <mergeCell ref="N91:N92"/>
    <mergeCell ref="N93:N94"/>
    <mergeCell ref="P93:P94"/>
    <mergeCell ref="B86:Q86"/>
    <mergeCell ref="B87:B88"/>
    <mergeCell ref="P87:P88"/>
    <mergeCell ref="Q87:Q94"/>
    <mergeCell ref="N64:N65"/>
    <mergeCell ref="N66:N67"/>
    <mergeCell ref="N69:N70"/>
    <mergeCell ref="N71:N72"/>
    <mergeCell ref="P69:P70"/>
    <mergeCell ref="N87:N88"/>
    <mergeCell ref="N78:N79"/>
    <mergeCell ref="N80:N81"/>
    <mergeCell ref="N73:N74"/>
    <mergeCell ref="N75:N76"/>
    <mergeCell ref="P78:P79"/>
    <mergeCell ref="Q78:Q85"/>
    <mergeCell ref="Q60:Q67"/>
    <mergeCell ref="B93:B94"/>
    <mergeCell ref="O6:O13"/>
    <mergeCell ref="O15:O22"/>
    <mergeCell ref="N60:N61"/>
    <mergeCell ref="O78:O85"/>
    <mergeCell ref="N82:N83"/>
    <mergeCell ref="N84:N85"/>
    <mergeCell ref="O24:O31"/>
    <mergeCell ref="O42:O49"/>
    <mergeCell ref="B41:Q41"/>
    <mergeCell ref="N48:N49"/>
    <mergeCell ref="B78:B79"/>
    <mergeCell ref="O69:O76"/>
    <mergeCell ref="N24:N25"/>
    <mergeCell ref="B50:Q50"/>
    <mergeCell ref="O33:O40"/>
    <mergeCell ref="N30:N31"/>
    <mergeCell ref="N33:N34"/>
    <mergeCell ref="B32:Q32"/>
    <mergeCell ref="N35:N36"/>
    <mergeCell ref="N37:N38"/>
    <mergeCell ref="N39:N40"/>
    <mergeCell ref="N42:N43"/>
    <mergeCell ref="Q24:Q31"/>
    <mergeCell ref="B12:B13"/>
    <mergeCell ref="Q51:Q58"/>
    <mergeCell ref="B42:B43"/>
    <mergeCell ref="N51:N52"/>
    <mergeCell ref="N53:N54"/>
    <mergeCell ref="N55:N56"/>
    <mergeCell ref="N44:N45"/>
    <mergeCell ref="N46:N47"/>
    <mergeCell ref="O51:O58"/>
    <mergeCell ref="B51:B52"/>
    <mergeCell ref="P51:P52"/>
    <mergeCell ref="R96:R101"/>
    <mergeCell ref="B98:B99"/>
    <mergeCell ref="N98:N99"/>
    <mergeCell ref="P98:P99"/>
    <mergeCell ref="B100:B101"/>
    <mergeCell ref="N100:N101"/>
    <mergeCell ref="P100:P101"/>
    <mergeCell ref="B95:Q95"/>
    <mergeCell ref="B96:B97"/>
    <mergeCell ref="N96:N97"/>
    <mergeCell ref="O96:O103"/>
    <mergeCell ref="P96:P97"/>
    <mergeCell ref="Q96:Q103"/>
    <mergeCell ref="B102:B103"/>
    <mergeCell ref="N102:N103"/>
    <mergeCell ref="P102:P103"/>
    <mergeCell ref="R105:R110"/>
    <mergeCell ref="B107:B108"/>
    <mergeCell ref="N107:N108"/>
    <mergeCell ref="P107:P108"/>
    <mergeCell ref="B109:B110"/>
    <mergeCell ref="N109:N110"/>
    <mergeCell ref="P109:P110"/>
    <mergeCell ref="B104:Q104"/>
    <mergeCell ref="B105:B106"/>
    <mergeCell ref="N105:N106"/>
    <mergeCell ref="O105:O112"/>
    <mergeCell ref="P105:P106"/>
    <mergeCell ref="Q105:Q112"/>
    <mergeCell ref="B111:B112"/>
    <mergeCell ref="N111:N112"/>
    <mergeCell ref="P111:P112"/>
    <mergeCell ref="R114:R119"/>
    <mergeCell ref="B116:B117"/>
    <mergeCell ref="N116:N117"/>
    <mergeCell ref="P116:P117"/>
    <mergeCell ref="B118:B119"/>
    <mergeCell ref="N118:N119"/>
    <mergeCell ref="P118:P119"/>
    <mergeCell ref="B113:Q113"/>
    <mergeCell ref="B114:B115"/>
    <mergeCell ref="N114:N115"/>
    <mergeCell ref="O114:O121"/>
    <mergeCell ref="P114:P115"/>
    <mergeCell ref="Q114:Q121"/>
    <mergeCell ref="B120:B121"/>
    <mergeCell ref="N120:N121"/>
    <mergeCell ref="P120:P121"/>
    <mergeCell ref="R123:R128"/>
    <mergeCell ref="B125:B126"/>
    <mergeCell ref="N125:N126"/>
    <mergeCell ref="P125:P126"/>
    <mergeCell ref="B127:B128"/>
    <mergeCell ref="N127:N128"/>
    <mergeCell ref="P127:P128"/>
    <mergeCell ref="B122:Q122"/>
    <mergeCell ref="B123:B124"/>
    <mergeCell ref="N123:N124"/>
    <mergeCell ref="O123:O130"/>
    <mergeCell ref="P123:P124"/>
    <mergeCell ref="Q123:Q130"/>
    <mergeCell ref="B129:B130"/>
    <mergeCell ref="N129:N130"/>
    <mergeCell ref="P129:P130"/>
    <mergeCell ref="R132:R137"/>
    <mergeCell ref="B134:B135"/>
    <mergeCell ref="N134:N135"/>
    <mergeCell ref="P134:P135"/>
    <mergeCell ref="B136:B137"/>
    <mergeCell ref="N136:N137"/>
    <mergeCell ref="P136:P137"/>
    <mergeCell ref="B131:Q131"/>
    <mergeCell ref="B132:B133"/>
    <mergeCell ref="N132:N133"/>
    <mergeCell ref="O132:O139"/>
    <mergeCell ref="P132:P133"/>
    <mergeCell ref="Q132:Q139"/>
    <mergeCell ref="B138:B139"/>
    <mergeCell ref="N138:N139"/>
    <mergeCell ref="P138:P139"/>
  </mergeCells>
  <conditionalFormatting sqref="D6:M6">
    <cfRule type="cellIs" dxfId="159" priority="507" stopIfTrue="1" operator="lessThan">
      <formula>0</formula>
    </cfRule>
    <cfRule type="cellIs" dxfId="158" priority="511" stopIfTrue="1" operator="greaterThan">
      <formula>5</formula>
    </cfRule>
  </conditionalFormatting>
  <conditionalFormatting sqref="D8:M8">
    <cfRule type="cellIs" dxfId="157" priority="269" stopIfTrue="1" operator="lessThan">
      <formula>0</formula>
    </cfRule>
    <cfRule type="cellIs" dxfId="156" priority="270" stopIfTrue="1" operator="greaterThan">
      <formula>5</formula>
    </cfRule>
  </conditionalFormatting>
  <conditionalFormatting sqref="D19:M19">
    <cfRule type="cellIs" dxfId="155" priority="147" stopIfTrue="1" operator="lessThan">
      <formula>0</formula>
    </cfRule>
    <cfRule type="cellIs" dxfId="154" priority="148" stopIfTrue="1" operator="greaterThan">
      <formula>5</formula>
    </cfRule>
  </conditionalFormatting>
  <conditionalFormatting sqref="D21:M21">
    <cfRule type="cellIs" dxfId="153" priority="145" stopIfTrue="1" operator="lessThan">
      <formula>0</formula>
    </cfRule>
    <cfRule type="cellIs" dxfId="152" priority="146" stopIfTrue="1" operator="greaterThan">
      <formula>5</formula>
    </cfRule>
  </conditionalFormatting>
  <conditionalFormatting sqref="D15:M15">
    <cfRule type="cellIs" dxfId="151" priority="151" stopIfTrue="1" operator="lessThan">
      <formula>0</formula>
    </cfRule>
    <cfRule type="cellIs" dxfId="150" priority="152" stopIfTrue="1" operator="greaterThan">
      <formula>5</formula>
    </cfRule>
  </conditionalFormatting>
  <conditionalFormatting sqref="D10:M10">
    <cfRule type="cellIs" dxfId="149" priority="267" stopIfTrue="1" operator="lessThan">
      <formula>0</formula>
    </cfRule>
    <cfRule type="cellIs" dxfId="148" priority="268" stopIfTrue="1" operator="greaterThan">
      <formula>5</formula>
    </cfRule>
  </conditionalFormatting>
  <conditionalFormatting sqref="D12:M12">
    <cfRule type="cellIs" dxfId="147" priority="265" stopIfTrue="1" operator="lessThan">
      <formula>0</formula>
    </cfRule>
    <cfRule type="cellIs" dxfId="146" priority="266" stopIfTrue="1" operator="greaterThan">
      <formula>5</formula>
    </cfRule>
  </conditionalFormatting>
  <conditionalFormatting sqref="D17:M17">
    <cfRule type="cellIs" dxfId="145" priority="149" stopIfTrue="1" operator="lessThan">
      <formula>0</formula>
    </cfRule>
    <cfRule type="cellIs" dxfId="144" priority="150" stopIfTrue="1" operator="greaterThan">
      <formula>5</formula>
    </cfRule>
  </conditionalFormatting>
  <conditionalFormatting sqref="D24:M24">
    <cfRule type="cellIs" dxfId="143" priority="143" stopIfTrue="1" operator="lessThan">
      <formula>0</formula>
    </cfRule>
    <cfRule type="cellIs" dxfId="142" priority="144" stopIfTrue="1" operator="greaterThan">
      <formula>5</formula>
    </cfRule>
  </conditionalFormatting>
  <conditionalFormatting sqref="D26:M26">
    <cfRule type="cellIs" dxfId="141" priority="141" stopIfTrue="1" operator="lessThan">
      <formula>0</formula>
    </cfRule>
    <cfRule type="cellIs" dxfId="140" priority="142" stopIfTrue="1" operator="greaterThan">
      <formula>5</formula>
    </cfRule>
  </conditionalFormatting>
  <conditionalFormatting sqref="D28:M28">
    <cfRule type="cellIs" dxfId="139" priority="139" stopIfTrue="1" operator="lessThan">
      <formula>0</formula>
    </cfRule>
    <cfRule type="cellIs" dxfId="138" priority="140" stopIfTrue="1" operator="greaterThan">
      <formula>5</formula>
    </cfRule>
  </conditionalFormatting>
  <conditionalFormatting sqref="D30:M30">
    <cfRule type="cellIs" dxfId="137" priority="137" stopIfTrue="1" operator="lessThan">
      <formula>0</formula>
    </cfRule>
    <cfRule type="cellIs" dxfId="136" priority="138" stopIfTrue="1" operator="greaterThan">
      <formula>5</formula>
    </cfRule>
  </conditionalFormatting>
  <conditionalFormatting sqref="D33:M33">
    <cfRule type="cellIs" dxfId="135" priority="135" stopIfTrue="1" operator="lessThan">
      <formula>0</formula>
    </cfRule>
    <cfRule type="cellIs" dxfId="134" priority="136" stopIfTrue="1" operator="greaterThan">
      <formula>5</formula>
    </cfRule>
  </conditionalFormatting>
  <conditionalFormatting sqref="D35:M35">
    <cfRule type="cellIs" dxfId="133" priority="133" stopIfTrue="1" operator="lessThan">
      <formula>0</formula>
    </cfRule>
    <cfRule type="cellIs" dxfId="132" priority="134" stopIfTrue="1" operator="greaterThan">
      <formula>5</formula>
    </cfRule>
  </conditionalFormatting>
  <conditionalFormatting sqref="D37:M37">
    <cfRule type="cellIs" dxfId="131" priority="131" stopIfTrue="1" operator="lessThan">
      <formula>0</formula>
    </cfRule>
    <cfRule type="cellIs" dxfId="130" priority="132" stopIfTrue="1" operator="greaterThan">
      <formula>5</formula>
    </cfRule>
  </conditionalFormatting>
  <conditionalFormatting sqref="D39:M39">
    <cfRule type="cellIs" dxfId="129" priority="129" stopIfTrue="1" operator="lessThan">
      <formula>0</formula>
    </cfRule>
    <cfRule type="cellIs" dxfId="128" priority="130" stopIfTrue="1" operator="greaterThan">
      <formula>5</formula>
    </cfRule>
  </conditionalFormatting>
  <conditionalFormatting sqref="D42:M42">
    <cfRule type="cellIs" dxfId="127" priority="127" stopIfTrue="1" operator="lessThan">
      <formula>0</formula>
    </cfRule>
    <cfRule type="cellIs" dxfId="126" priority="128" stopIfTrue="1" operator="greaterThan">
      <formula>5</formula>
    </cfRule>
  </conditionalFormatting>
  <conditionalFormatting sqref="D44:M44">
    <cfRule type="cellIs" dxfId="125" priority="125" stopIfTrue="1" operator="lessThan">
      <formula>0</formula>
    </cfRule>
    <cfRule type="cellIs" dxfId="124" priority="126" stopIfTrue="1" operator="greaterThan">
      <formula>5</formula>
    </cfRule>
  </conditionalFormatting>
  <conditionalFormatting sqref="D46:M46">
    <cfRule type="cellIs" dxfId="123" priority="123" stopIfTrue="1" operator="lessThan">
      <formula>0</formula>
    </cfRule>
    <cfRule type="cellIs" dxfId="122" priority="124" stopIfTrue="1" operator="greaterThan">
      <formula>5</formula>
    </cfRule>
  </conditionalFormatting>
  <conditionalFormatting sqref="D48:M48">
    <cfRule type="cellIs" dxfId="121" priority="121" stopIfTrue="1" operator="lessThan">
      <formula>0</formula>
    </cfRule>
    <cfRule type="cellIs" dxfId="120" priority="122" stopIfTrue="1" operator="greaterThan">
      <formula>5</formula>
    </cfRule>
  </conditionalFormatting>
  <conditionalFormatting sqref="D51:M51">
    <cfRule type="cellIs" dxfId="119" priority="119" stopIfTrue="1" operator="lessThan">
      <formula>0</formula>
    </cfRule>
    <cfRule type="cellIs" dxfId="118" priority="120" stopIfTrue="1" operator="greaterThan">
      <formula>5</formula>
    </cfRule>
  </conditionalFormatting>
  <conditionalFormatting sqref="D53:M53">
    <cfRule type="cellIs" dxfId="117" priority="117" stopIfTrue="1" operator="lessThan">
      <formula>0</formula>
    </cfRule>
    <cfRule type="cellIs" dxfId="116" priority="118" stopIfTrue="1" operator="greaterThan">
      <formula>5</formula>
    </cfRule>
  </conditionalFormatting>
  <conditionalFormatting sqref="D55:M55">
    <cfRule type="cellIs" dxfId="115" priority="115" stopIfTrue="1" operator="lessThan">
      <formula>0</formula>
    </cfRule>
    <cfRule type="cellIs" dxfId="114" priority="116" stopIfTrue="1" operator="greaterThan">
      <formula>5</formula>
    </cfRule>
  </conditionalFormatting>
  <conditionalFormatting sqref="D57:M57">
    <cfRule type="cellIs" dxfId="113" priority="113" stopIfTrue="1" operator="lessThan">
      <formula>0</formula>
    </cfRule>
    <cfRule type="cellIs" dxfId="112" priority="114" stopIfTrue="1" operator="greaterThan">
      <formula>5</formula>
    </cfRule>
  </conditionalFormatting>
  <conditionalFormatting sqref="D60:M60">
    <cfRule type="cellIs" dxfId="111" priority="111" stopIfTrue="1" operator="lessThan">
      <formula>0</formula>
    </cfRule>
    <cfRule type="cellIs" dxfId="110" priority="112" stopIfTrue="1" operator="greaterThan">
      <formula>5</formula>
    </cfRule>
  </conditionalFormatting>
  <conditionalFormatting sqref="D62:M62">
    <cfRule type="cellIs" dxfId="109" priority="109" stopIfTrue="1" operator="lessThan">
      <formula>0</formula>
    </cfRule>
    <cfRule type="cellIs" dxfId="108" priority="110" stopIfTrue="1" operator="greaterThan">
      <formula>5</formula>
    </cfRule>
  </conditionalFormatting>
  <conditionalFormatting sqref="D64:M64">
    <cfRule type="cellIs" dxfId="107" priority="107" stopIfTrue="1" operator="lessThan">
      <formula>0</formula>
    </cfRule>
    <cfRule type="cellIs" dxfId="106" priority="108" stopIfTrue="1" operator="greaterThan">
      <formula>5</formula>
    </cfRule>
  </conditionalFormatting>
  <conditionalFormatting sqref="D66:M66">
    <cfRule type="cellIs" dxfId="105" priority="105" stopIfTrue="1" operator="lessThan">
      <formula>0</formula>
    </cfRule>
    <cfRule type="cellIs" dxfId="104" priority="106" stopIfTrue="1" operator="greaterThan">
      <formula>5</formula>
    </cfRule>
  </conditionalFormatting>
  <conditionalFormatting sqref="D69:M69">
    <cfRule type="cellIs" dxfId="103" priority="103" stopIfTrue="1" operator="lessThan">
      <formula>0</formula>
    </cfRule>
    <cfRule type="cellIs" dxfId="102" priority="104" stopIfTrue="1" operator="greaterThan">
      <formula>5</formula>
    </cfRule>
  </conditionalFormatting>
  <conditionalFormatting sqref="D71:M71">
    <cfRule type="cellIs" dxfId="101" priority="101" stopIfTrue="1" operator="lessThan">
      <formula>0</formula>
    </cfRule>
    <cfRule type="cellIs" dxfId="100" priority="102" stopIfTrue="1" operator="greaterThan">
      <formula>5</formula>
    </cfRule>
  </conditionalFormatting>
  <conditionalFormatting sqref="D73:M73">
    <cfRule type="cellIs" dxfId="99" priority="99" stopIfTrue="1" operator="lessThan">
      <formula>0</formula>
    </cfRule>
    <cfRule type="cellIs" dxfId="98" priority="100" stopIfTrue="1" operator="greaterThan">
      <formula>5</formula>
    </cfRule>
  </conditionalFormatting>
  <conditionalFormatting sqref="D75:M75">
    <cfRule type="cellIs" dxfId="97" priority="97" stopIfTrue="1" operator="lessThan">
      <formula>0</formula>
    </cfRule>
    <cfRule type="cellIs" dxfId="96" priority="98" stopIfTrue="1" operator="greaterThan">
      <formula>5</formula>
    </cfRule>
  </conditionalFormatting>
  <conditionalFormatting sqref="D78:M78">
    <cfRule type="cellIs" dxfId="95" priority="95" stopIfTrue="1" operator="lessThan">
      <formula>0</formula>
    </cfRule>
    <cfRule type="cellIs" dxfId="94" priority="96" stopIfTrue="1" operator="greaterThan">
      <formula>5</formula>
    </cfRule>
  </conditionalFormatting>
  <conditionalFormatting sqref="D80:M80">
    <cfRule type="cellIs" dxfId="93" priority="93" stopIfTrue="1" operator="lessThan">
      <formula>0</formula>
    </cfRule>
    <cfRule type="cellIs" dxfId="92" priority="94" stopIfTrue="1" operator="greaterThan">
      <formula>5</formula>
    </cfRule>
  </conditionalFormatting>
  <conditionalFormatting sqref="D82:M82">
    <cfRule type="cellIs" dxfId="91" priority="91" stopIfTrue="1" operator="lessThan">
      <formula>0</formula>
    </cfRule>
    <cfRule type="cellIs" dxfId="90" priority="92" stopIfTrue="1" operator="greaterThan">
      <formula>5</formula>
    </cfRule>
  </conditionalFormatting>
  <conditionalFormatting sqref="D84:M84">
    <cfRule type="cellIs" dxfId="89" priority="89" stopIfTrue="1" operator="lessThan">
      <formula>0</formula>
    </cfRule>
    <cfRule type="cellIs" dxfId="88" priority="90" stopIfTrue="1" operator="greaterThan">
      <formula>5</formula>
    </cfRule>
  </conditionalFormatting>
  <conditionalFormatting sqref="D87:M87">
    <cfRule type="cellIs" dxfId="87" priority="87" stopIfTrue="1" operator="lessThan">
      <formula>0</formula>
    </cfRule>
    <cfRule type="cellIs" dxfId="86" priority="88" stopIfTrue="1" operator="greaterThan">
      <formula>5</formula>
    </cfRule>
  </conditionalFormatting>
  <conditionalFormatting sqref="D89:M89">
    <cfRule type="cellIs" dxfId="85" priority="85" stopIfTrue="1" operator="lessThan">
      <formula>0</formula>
    </cfRule>
    <cfRule type="cellIs" dxfId="84" priority="86" stopIfTrue="1" operator="greaterThan">
      <formula>5</formula>
    </cfRule>
  </conditionalFormatting>
  <conditionalFormatting sqref="D91:M91">
    <cfRule type="cellIs" dxfId="83" priority="83" stopIfTrue="1" operator="lessThan">
      <formula>0</formula>
    </cfRule>
    <cfRule type="cellIs" dxfId="82" priority="84" stopIfTrue="1" operator="greaterThan">
      <formula>5</formula>
    </cfRule>
  </conditionalFormatting>
  <conditionalFormatting sqref="D93:M93">
    <cfRule type="cellIs" dxfId="81" priority="81" stopIfTrue="1" operator="lessThan">
      <formula>0</formula>
    </cfRule>
    <cfRule type="cellIs" dxfId="80" priority="82" stopIfTrue="1" operator="greaterThan">
      <formula>5</formula>
    </cfRule>
  </conditionalFormatting>
  <conditionalFormatting sqref="D96:M96">
    <cfRule type="cellIs" dxfId="79" priority="79" stopIfTrue="1" operator="lessThan">
      <formula>0</formula>
    </cfRule>
    <cfRule type="cellIs" dxfId="78" priority="80" stopIfTrue="1" operator="greaterThan">
      <formula>5</formula>
    </cfRule>
  </conditionalFormatting>
  <conditionalFormatting sqref="D98:M98">
    <cfRule type="cellIs" dxfId="77" priority="77" stopIfTrue="1" operator="lessThan">
      <formula>0</formula>
    </cfRule>
    <cfRule type="cellIs" dxfId="76" priority="78" stopIfTrue="1" operator="greaterThan">
      <formula>5</formula>
    </cfRule>
  </conditionalFormatting>
  <conditionalFormatting sqref="D100:M100">
    <cfRule type="cellIs" dxfId="75" priority="75" stopIfTrue="1" operator="lessThan">
      <formula>0</formula>
    </cfRule>
    <cfRule type="cellIs" dxfId="74" priority="76" stopIfTrue="1" operator="greaterThan">
      <formula>5</formula>
    </cfRule>
  </conditionalFormatting>
  <conditionalFormatting sqref="D102:M102">
    <cfRule type="cellIs" dxfId="73" priority="73" stopIfTrue="1" operator="lessThan">
      <formula>0</formula>
    </cfRule>
    <cfRule type="cellIs" dxfId="72" priority="74" stopIfTrue="1" operator="greaterThan">
      <formula>5</formula>
    </cfRule>
  </conditionalFormatting>
  <conditionalFormatting sqref="D105:M105">
    <cfRule type="cellIs" dxfId="71" priority="71" stopIfTrue="1" operator="lessThan">
      <formula>0</formula>
    </cfRule>
    <cfRule type="cellIs" dxfId="70" priority="72" stopIfTrue="1" operator="greaterThan">
      <formula>5</formula>
    </cfRule>
  </conditionalFormatting>
  <conditionalFormatting sqref="D107:M107">
    <cfRule type="cellIs" dxfId="69" priority="69" stopIfTrue="1" operator="lessThan">
      <formula>0</formula>
    </cfRule>
    <cfRule type="cellIs" dxfId="68" priority="70" stopIfTrue="1" operator="greaterThan">
      <formula>5</formula>
    </cfRule>
  </conditionalFormatting>
  <conditionalFormatting sqref="D109:M109">
    <cfRule type="cellIs" dxfId="67" priority="67" stopIfTrue="1" operator="lessThan">
      <formula>0</formula>
    </cfRule>
    <cfRule type="cellIs" dxfId="66" priority="68" stopIfTrue="1" operator="greaterThan">
      <formula>5</formula>
    </cfRule>
  </conditionalFormatting>
  <conditionalFormatting sqref="D111:M111">
    <cfRule type="cellIs" dxfId="65" priority="65" stopIfTrue="1" operator="lessThan">
      <formula>0</formula>
    </cfRule>
    <cfRule type="cellIs" dxfId="64" priority="66" stopIfTrue="1" operator="greaterThan">
      <formula>5</formula>
    </cfRule>
  </conditionalFormatting>
  <conditionalFormatting sqref="D114:M114">
    <cfRule type="cellIs" dxfId="63" priority="63" stopIfTrue="1" operator="lessThan">
      <formula>0</formula>
    </cfRule>
    <cfRule type="cellIs" dxfId="62" priority="64" stopIfTrue="1" operator="greaterThan">
      <formula>5</formula>
    </cfRule>
  </conditionalFormatting>
  <conditionalFormatting sqref="D116:M116">
    <cfRule type="cellIs" dxfId="61" priority="61" stopIfTrue="1" operator="lessThan">
      <formula>0</formula>
    </cfRule>
    <cfRule type="cellIs" dxfId="60" priority="62" stopIfTrue="1" operator="greaterThan">
      <formula>5</formula>
    </cfRule>
  </conditionalFormatting>
  <conditionalFormatting sqref="D118:M118">
    <cfRule type="cellIs" dxfId="59" priority="59" stopIfTrue="1" operator="lessThan">
      <formula>0</formula>
    </cfRule>
    <cfRule type="cellIs" dxfId="58" priority="60" stopIfTrue="1" operator="greaterThan">
      <formula>5</formula>
    </cfRule>
  </conditionalFormatting>
  <conditionalFormatting sqref="D120:M120">
    <cfRule type="cellIs" dxfId="57" priority="57" stopIfTrue="1" operator="lessThan">
      <formula>0</formula>
    </cfRule>
    <cfRule type="cellIs" dxfId="56" priority="58" stopIfTrue="1" operator="greaterThan">
      <formula>5</formula>
    </cfRule>
  </conditionalFormatting>
  <conditionalFormatting sqref="D123:M123">
    <cfRule type="cellIs" dxfId="55" priority="55" stopIfTrue="1" operator="lessThan">
      <formula>0</formula>
    </cfRule>
    <cfRule type="cellIs" dxfId="54" priority="56" stopIfTrue="1" operator="greaterThan">
      <formula>5</formula>
    </cfRule>
  </conditionalFormatting>
  <conditionalFormatting sqref="D125:M125">
    <cfRule type="cellIs" dxfId="53" priority="53" stopIfTrue="1" operator="lessThan">
      <formula>0</formula>
    </cfRule>
    <cfRule type="cellIs" dxfId="52" priority="54" stopIfTrue="1" operator="greaterThan">
      <formula>5</formula>
    </cfRule>
  </conditionalFormatting>
  <conditionalFormatting sqref="D127:M127">
    <cfRule type="cellIs" dxfId="51" priority="51" stopIfTrue="1" operator="lessThan">
      <formula>0</formula>
    </cfRule>
    <cfRule type="cellIs" dxfId="50" priority="52" stopIfTrue="1" operator="greaterThan">
      <formula>5</formula>
    </cfRule>
  </conditionalFormatting>
  <conditionalFormatting sqref="D129:M129">
    <cfRule type="cellIs" dxfId="49" priority="49" stopIfTrue="1" operator="lessThan">
      <formula>0</formula>
    </cfRule>
    <cfRule type="cellIs" dxfId="48" priority="50" stopIfTrue="1" operator="greaterThan">
      <formula>5</formula>
    </cfRule>
  </conditionalFormatting>
  <conditionalFormatting sqref="D132:M132">
    <cfRule type="cellIs" dxfId="47" priority="47" stopIfTrue="1" operator="lessThan">
      <formula>0</formula>
    </cfRule>
    <cfRule type="cellIs" dxfId="46" priority="48" stopIfTrue="1" operator="greaterThan">
      <formula>5</formula>
    </cfRule>
  </conditionalFormatting>
  <conditionalFormatting sqref="D134:M134">
    <cfRule type="cellIs" dxfId="45" priority="45" stopIfTrue="1" operator="lessThan">
      <formula>0</formula>
    </cfRule>
    <cfRule type="cellIs" dxfId="44" priority="46" stopIfTrue="1" operator="greaterThan">
      <formula>5</formula>
    </cfRule>
  </conditionalFormatting>
  <conditionalFormatting sqref="D136:M136">
    <cfRule type="cellIs" dxfId="43" priority="43" stopIfTrue="1" operator="lessThan">
      <formula>0</formula>
    </cfRule>
    <cfRule type="cellIs" dxfId="42" priority="44" stopIfTrue="1" operator="greaterThan">
      <formula>5</formula>
    </cfRule>
  </conditionalFormatting>
  <conditionalFormatting sqref="D138:M138">
    <cfRule type="cellIs" dxfId="41" priority="41" stopIfTrue="1" operator="lessThan">
      <formula>0</formula>
    </cfRule>
    <cfRule type="cellIs" dxfId="40" priority="42" stopIfTrue="1" operator="greaterThan">
      <formula>5</formula>
    </cfRule>
  </conditionalFormatting>
  <conditionalFormatting sqref="D141:M141">
    <cfRule type="cellIs" dxfId="39" priority="39" stopIfTrue="1" operator="lessThan">
      <formula>0</formula>
    </cfRule>
    <cfRule type="cellIs" dxfId="38" priority="40" stopIfTrue="1" operator="greaterThan">
      <formula>5</formula>
    </cfRule>
  </conditionalFormatting>
  <conditionalFormatting sqref="D143:M143">
    <cfRule type="cellIs" dxfId="37" priority="37" stopIfTrue="1" operator="lessThan">
      <formula>0</formula>
    </cfRule>
    <cfRule type="cellIs" dxfId="36" priority="38" stopIfTrue="1" operator="greaterThan">
      <formula>5</formula>
    </cfRule>
  </conditionalFormatting>
  <conditionalFormatting sqref="D145:M145">
    <cfRule type="cellIs" dxfId="35" priority="35" stopIfTrue="1" operator="lessThan">
      <formula>0</formula>
    </cfRule>
    <cfRule type="cellIs" dxfId="34" priority="36" stopIfTrue="1" operator="greaterThan">
      <formula>5</formula>
    </cfRule>
  </conditionalFormatting>
  <conditionalFormatting sqref="D147:M147">
    <cfRule type="cellIs" dxfId="33" priority="33" stopIfTrue="1" operator="lessThan">
      <formula>0</formula>
    </cfRule>
    <cfRule type="cellIs" dxfId="32" priority="34" stopIfTrue="1" operator="greaterThan">
      <formula>5</formula>
    </cfRule>
  </conditionalFormatting>
  <conditionalFormatting sqref="D150:M150">
    <cfRule type="cellIs" dxfId="31" priority="31" stopIfTrue="1" operator="lessThan">
      <formula>0</formula>
    </cfRule>
    <cfRule type="cellIs" dxfId="30" priority="32" stopIfTrue="1" operator="greaterThan">
      <formula>5</formula>
    </cfRule>
  </conditionalFormatting>
  <conditionalFormatting sqref="D152:M152">
    <cfRule type="cellIs" dxfId="29" priority="29" stopIfTrue="1" operator="lessThan">
      <formula>0</formula>
    </cfRule>
    <cfRule type="cellIs" dxfId="28" priority="30" stopIfTrue="1" operator="greaterThan">
      <formula>5</formula>
    </cfRule>
  </conditionalFormatting>
  <conditionalFormatting sqref="D154:M154">
    <cfRule type="cellIs" dxfId="27" priority="27" stopIfTrue="1" operator="lessThan">
      <formula>0</formula>
    </cfRule>
    <cfRule type="cellIs" dxfId="26" priority="28" stopIfTrue="1" operator="greaterThan">
      <formula>5</formula>
    </cfRule>
  </conditionalFormatting>
  <conditionalFormatting sqref="D156:M156">
    <cfRule type="cellIs" dxfId="25" priority="25" stopIfTrue="1" operator="lessThan">
      <formula>0</formula>
    </cfRule>
    <cfRule type="cellIs" dxfId="24" priority="26" stopIfTrue="1" operator="greaterThan">
      <formula>5</formula>
    </cfRule>
  </conditionalFormatting>
  <conditionalFormatting sqref="D159:M159">
    <cfRule type="cellIs" dxfId="23" priority="23" stopIfTrue="1" operator="lessThan">
      <formula>0</formula>
    </cfRule>
    <cfRule type="cellIs" dxfId="22" priority="24" stopIfTrue="1" operator="greaterThan">
      <formula>5</formula>
    </cfRule>
  </conditionalFormatting>
  <conditionalFormatting sqref="D161:M161">
    <cfRule type="cellIs" dxfId="21" priority="21" stopIfTrue="1" operator="lessThan">
      <formula>0</formula>
    </cfRule>
    <cfRule type="cellIs" dxfId="20" priority="22" stopIfTrue="1" operator="greaterThan">
      <formula>5</formula>
    </cfRule>
  </conditionalFormatting>
  <conditionalFormatting sqref="D163:M163">
    <cfRule type="cellIs" dxfId="19" priority="19" stopIfTrue="1" operator="lessThan">
      <formula>0</formula>
    </cfRule>
    <cfRule type="cellIs" dxfId="18" priority="20" stopIfTrue="1" operator="greaterThan">
      <formula>5</formula>
    </cfRule>
  </conditionalFormatting>
  <conditionalFormatting sqref="D165:M165">
    <cfRule type="cellIs" dxfId="17" priority="17" stopIfTrue="1" operator="lessThan">
      <formula>0</formula>
    </cfRule>
    <cfRule type="cellIs" dxfId="16" priority="18" stopIfTrue="1" operator="greaterThan">
      <formula>5</formula>
    </cfRule>
  </conditionalFormatting>
  <conditionalFormatting sqref="D168:M168">
    <cfRule type="cellIs" dxfId="15" priority="15" stopIfTrue="1" operator="lessThan">
      <formula>0</formula>
    </cfRule>
    <cfRule type="cellIs" dxfId="14" priority="16" stopIfTrue="1" operator="greaterThan">
      <formula>5</formula>
    </cfRule>
  </conditionalFormatting>
  <conditionalFormatting sqref="D170:M170">
    <cfRule type="cellIs" dxfId="13" priority="13" stopIfTrue="1" operator="lessThan">
      <formula>0</formula>
    </cfRule>
    <cfRule type="cellIs" dxfId="12" priority="14" stopIfTrue="1" operator="greaterThan">
      <formula>5</formula>
    </cfRule>
  </conditionalFormatting>
  <conditionalFormatting sqref="D172:M172">
    <cfRule type="cellIs" dxfId="11" priority="11" stopIfTrue="1" operator="lessThan">
      <formula>0</formula>
    </cfRule>
    <cfRule type="cellIs" dxfId="10" priority="12" stopIfTrue="1" operator="greaterThan">
      <formula>5</formula>
    </cfRule>
  </conditionalFormatting>
  <conditionalFormatting sqref="D174:M174">
    <cfRule type="cellIs" dxfId="9" priority="9" stopIfTrue="1" operator="lessThan">
      <formula>0</formula>
    </cfRule>
    <cfRule type="cellIs" dxfId="8" priority="10" stopIfTrue="1" operator="greaterThan">
      <formula>5</formula>
    </cfRule>
  </conditionalFormatting>
  <conditionalFormatting sqref="D177:M177">
    <cfRule type="cellIs" dxfId="7" priority="7" stopIfTrue="1" operator="lessThan">
      <formula>0</formula>
    </cfRule>
    <cfRule type="cellIs" dxfId="6" priority="8" stopIfTrue="1" operator="greaterThan">
      <formula>5</formula>
    </cfRule>
  </conditionalFormatting>
  <conditionalFormatting sqref="D179:M179">
    <cfRule type="cellIs" dxfId="5" priority="5" stopIfTrue="1" operator="lessThan">
      <formula>0</formula>
    </cfRule>
    <cfRule type="cellIs" dxfId="4" priority="6" stopIfTrue="1" operator="greaterThan">
      <formula>5</formula>
    </cfRule>
  </conditionalFormatting>
  <conditionalFormatting sqref="D181:M181">
    <cfRule type="cellIs" dxfId="3" priority="3" stopIfTrue="1" operator="lessThan">
      <formula>0</formula>
    </cfRule>
    <cfRule type="cellIs" dxfId="2" priority="4" stopIfTrue="1" operator="greaterThan">
      <formula>5</formula>
    </cfRule>
  </conditionalFormatting>
  <conditionalFormatting sqref="D183:M183">
    <cfRule type="cellIs" dxfId="1" priority="1" stopIfTrue="1" operator="lessThan">
      <formula>0</formula>
    </cfRule>
    <cfRule type="cellIs" dxfId="0" priority="2" stopIfTrue="1" operator="greaterThan">
      <formula>5</formula>
    </cfRule>
  </conditionalFormatting>
  <pageMargins left="0.7" right="0.7" top="0.75" bottom="0.75" header="0.3" footer="0.3"/>
  <pageSetup scale="65" fitToHeight="3" orientation="portrait" r:id="rId1"/>
  <headerFooter>
    <oddHeader>&amp;C&amp;"Times New Roman,Bold"&amp;14Iowa Department of &amp;"Garamond,Bold"Inspections &amp;&amp; Appeals&amp;"Garamond,Regular"&amp;11
&amp;A</oddHeader>
    <oddFooter>&amp;R&amp;"Garamond,Regular"&amp;12Page &amp;P of &amp;N</oddFooter>
  </headerFooter>
  <rowBreaks count="2" manualBreakCount="2">
    <brk id="49" min="1" max="21" man="1"/>
    <brk id="94" min="1" max="2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41"/>
  <sheetViews>
    <sheetView showGridLines="0" showRowColHeaders="0" topLeftCell="B1" zoomScaleNormal="100" workbookViewId="0">
      <selection activeCell="M6" sqref="M6"/>
    </sheetView>
  </sheetViews>
  <sheetFormatPr defaultColWidth="0" defaultRowHeight="15.75" zeroHeight="1" x14ac:dyDescent="0.25"/>
  <cols>
    <col min="1" max="1" width="4.140625" style="33" hidden="1" customWidth="1"/>
    <col min="2" max="2" width="1.42578125" style="33" customWidth="1"/>
    <col min="3" max="3" width="24.85546875" style="33" bestFit="1" customWidth="1"/>
    <col min="4" max="7" width="5.140625" style="33" customWidth="1"/>
    <col min="8" max="8" width="9.28515625" style="28" customWidth="1"/>
    <col min="9" max="9" width="8.140625" style="33" bestFit="1" customWidth="1"/>
    <col min="10" max="10" width="3.140625" style="33" customWidth="1"/>
    <col min="11" max="11" width="6.42578125" style="33" customWidth="1"/>
    <col min="12" max="12" width="8.140625" style="33" bestFit="1" customWidth="1"/>
    <col min="13" max="16" width="5.42578125" style="33" customWidth="1"/>
    <col min="17" max="17" width="1.42578125" style="33" customWidth="1"/>
    <col min="18" max="16384" width="9.140625" style="33" hidden="1"/>
  </cols>
  <sheetData>
    <row r="1" spans="2:17" s="145" customFormat="1" ht="7.5" customHeight="1" x14ac:dyDescent="0.25">
      <c r="H1" s="133"/>
    </row>
    <row r="2" spans="2:17" ht="30" customHeight="1" x14ac:dyDescent="0.25">
      <c r="B2" s="145"/>
      <c r="C2" s="395" t="str">
        <f>IF(Inputs!D3&gt;0,Inputs!D3,"")</f>
        <v/>
      </c>
      <c r="D2" s="395"/>
      <c r="E2" s="395"/>
      <c r="F2" s="395"/>
      <c r="G2" s="395"/>
      <c r="H2" s="395"/>
      <c r="I2" s="395"/>
      <c r="J2" s="395"/>
      <c r="K2" s="395"/>
      <c r="L2" s="395"/>
      <c r="M2" s="395"/>
      <c r="N2" s="395"/>
      <c r="O2" s="395"/>
      <c r="P2" s="395"/>
      <c r="Q2" s="145"/>
    </row>
    <row r="3" spans="2:17" ht="20.25" customHeight="1" x14ac:dyDescent="0.25">
      <c r="B3" s="145"/>
      <c r="C3" s="396" t="s">
        <v>23</v>
      </c>
      <c r="D3" s="381" t="s">
        <v>31</v>
      </c>
      <c r="E3" s="382"/>
      <c r="F3" s="382"/>
      <c r="G3" s="383"/>
      <c r="H3" s="385" t="s">
        <v>77</v>
      </c>
      <c r="I3" s="385" t="s">
        <v>79</v>
      </c>
      <c r="K3" s="377" t="s">
        <v>32</v>
      </c>
      <c r="L3" s="377"/>
      <c r="M3" s="391"/>
      <c r="N3" s="391"/>
      <c r="O3" s="391"/>
      <c r="P3" s="391"/>
      <c r="Q3" s="145"/>
    </row>
    <row r="4" spans="2:17" x14ac:dyDescent="0.25">
      <c r="B4" s="145"/>
      <c r="C4" s="396"/>
      <c r="D4" s="392"/>
      <c r="E4" s="393"/>
      <c r="F4" s="393"/>
      <c r="G4" s="394"/>
      <c r="H4" s="398"/>
      <c r="I4" s="386"/>
      <c r="K4" s="376" t="s">
        <v>68</v>
      </c>
      <c r="L4" s="384" t="s">
        <v>69</v>
      </c>
      <c r="M4" s="381" t="s">
        <v>70</v>
      </c>
      <c r="N4" s="382"/>
      <c r="O4" s="382"/>
      <c r="P4" s="383"/>
      <c r="Q4" s="145"/>
    </row>
    <row r="5" spans="2:17" ht="16.5" thickBot="1" x14ac:dyDescent="0.3">
      <c r="B5" s="145"/>
      <c r="C5" s="397"/>
      <c r="D5" s="34" t="str">
        <f>IF(Inputs!E11&gt;0,Inputs!E11,"")</f>
        <v/>
      </c>
      <c r="E5" s="35" t="str">
        <f>IF(Inputs!E13&gt;0,Inputs!E13,"")</f>
        <v/>
      </c>
      <c r="F5" s="35" t="str">
        <f>IF(Inputs!H11&gt;0,Inputs!H11,"")</f>
        <v/>
      </c>
      <c r="G5" s="36" t="str">
        <f>IF(Inputs!H13&gt;0,Inputs!H13,"")</f>
        <v/>
      </c>
      <c r="H5" s="44" t="e">
        <f>Questions!K68*Inputs!I13</f>
        <v>#VALUE!</v>
      </c>
      <c r="I5" s="387"/>
      <c r="K5" s="376"/>
      <c r="L5" s="384"/>
      <c r="M5" s="141" t="str">
        <f>D5</f>
        <v/>
      </c>
      <c r="N5" s="111" t="str">
        <f>E5</f>
        <v/>
      </c>
      <c r="O5" s="111" t="str">
        <f>F5</f>
        <v/>
      </c>
      <c r="P5" s="142" t="str">
        <f>G5</f>
        <v/>
      </c>
      <c r="Q5" s="145"/>
    </row>
    <row r="6" spans="2:17" ht="19.5" customHeight="1" thickBot="1" x14ac:dyDescent="0.3">
      <c r="B6" s="145"/>
      <c r="C6" s="82" t="str">
        <f>IF(Schedule!E4&gt;0,Schedule!E4,"")</f>
        <v/>
      </c>
      <c r="D6" s="83">
        <f>Scoring!N6</f>
        <v>0</v>
      </c>
      <c r="E6" s="84">
        <f>Scoring!N8</f>
        <v>0</v>
      </c>
      <c r="F6" s="84">
        <f>Scoring!N10</f>
        <v>0</v>
      </c>
      <c r="G6" s="85">
        <f>Scoring!N12</f>
        <v>0</v>
      </c>
      <c r="H6" s="86">
        <f>Scoring!O6</f>
        <v>0</v>
      </c>
      <c r="I6" s="87" t="str">
        <f>Scoring!Q6</f>
        <v>-</v>
      </c>
      <c r="K6" s="92" t="str">
        <f>IF(H6&gt;0,(RANK(H6,H$6:H$25)),"-")</f>
        <v>-</v>
      </c>
      <c r="L6" s="94" t="str">
        <f t="shared" ref="L6:L25" si="0">IFERROR(RANK(I6,I$6:I$25),"")</f>
        <v/>
      </c>
      <c r="M6" s="95"/>
      <c r="N6" s="96"/>
      <c r="O6" s="96"/>
      <c r="P6" s="97"/>
      <c r="Q6" s="145"/>
    </row>
    <row r="7" spans="2:17" ht="19.5" customHeight="1" thickBot="1" x14ac:dyDescent="0.3">
      <c r="B7" s="145"/>
      <c r="C7" s="82" t="str">
        <f>IF(Schedule!E5&gt;0,Schedule!E5,"")</f>
        <v/>
      </c>
      <c r="D7" s="88">
        <f>Scoring!N15</f>
        <v>0</v>
      </c>
      <c r="E7" s="89">
        <f>Scoring!N17</f>
        <v>0</v>
      </c>
      <c r="F7" s="89">
        <f>Scoring!N19</f>
        <v>0</v>
      </c>
      <c r="G7" s="90">
        <f>Scoring!N21</f>
        <v>0</v>
      </c>
      <c r="H7" s="91">
        <f>Scoring!O15</f>
        <v>0</v>
      </c>
      <c r="I7" s="87" t="str">
        <f>Scoring!Q15</f>
        <v>-</v>
      </c>
      <c r="K7" s="92" t="str">
        <f t="shared" ref="K7:K25" si="1">IF(H7&gt;0,(RANK(H7,H$6:H$25)),"-")</f>
        <v>-</v>
      </c>
      <c r="L7" s="94" t="str">
        <f t="shared" si="0"/>
        <v/>
      </c>
      <c r="M7" s="95"/>
      <c r="N7" s="96"/>
      <c r="O7" s="96"/>
      <c r="P7" s="97"/>
      <c r="Q7" s="145"/>
    </row>
    <row r="8" spans="2:17" ht="19.5" customHeight="1" thickBot="1" x14ac:dyDescent="0.3">
      <c r="B8" s="145"/>
      <c r="C8" s="82" t="str">
        <f>IF(Schedule!E6&gt;0,Schedule!E6,"")</f>
        <v/>
      </c>
      <c r="D8" s="88">
        <f>Scoring!N24</f>
        <v>0</v>
      </c>
      <c r="E8" s="89">
        <f>Scoring!N26</f>
        <v>0</v>
      </c>
      <c r="F8" s="89">
        <f>Scoring!N28</f>
        <v>0</v>
      </c>
      <c r="G8" s="90">
        <f>Scoring!N30</f>
        <v>0</v>
      </c>
      <c r="H8" s="91">
        <f>Scoring!O24</f>
        <v>0</v>
      </c>
      <c r="I8" s="87" t="str">
        <f>Scoring!Q24</f>
        <v>-</v>
      </c>
      <c r="K8" s="92" t="str">
        <f t="shared" si="1"/>
        <v>-</v>
      </c>
      <c r="L8" s="94" t="str">
        <f t="shared" si="0"/>
        <v/>
      </c>
      <c r="M8" s="95"/>
      <c r="N8" s="96"/>
      <c r="O8" s="96"/>
      <c r="P8" s="97"/>
      <c r="Q8" s="145"/>
    </row>
    <row r="9" spans="2:17" ht="19.5" customHeight="1" thickBot="1" x14ac:dyDescent="0.3">
      <c r="B9" s="145"/>
      <c r="C9" s="82" t="str">
        <f>IF(Schedule!E7&gt;0,Schedule!E7,"")</f>
        <v/>
      </c>
      <c r="D9" s="88">
        <f>Scoring!N33</f>
        <v>0</v>
      </c>
      <c r="E9" s="89">
        <f>Scoring!N35</f>
        <v>0</v>
      </c>
      <c r="F9" s="89">
        <f>Scoring!N37</f>
        <v>0</v>
      </c>
      <c r="G9" s="90">
        <f>Scoring!N39</f>
        <v>0</v>
      </c>
      <c r="H9" s="91">
        <f>Scoring!O33</f>
        <v>0</v>
      </c>
      <c r="I9" s="87" t="str">
        <f>Scoring!Q33</f>
        <v>-</v>
      </c>
      <c r="K9" s="92" t="str">
        <f t="shared" si="1"/>
        <v>-</v>
      </c>
      <c r="L9" s="94" t="str">
        <f t="shared" si="0"/>
        <v/>
      </c>
      <c r="M9" s="95"/>
      <c r="N9" s="96"/>
      <c r="O9" s="96"/>
      <c r="P9" s="97"/>
      <c r="Q9" s="145"/>
    </row>
    <row r="10" spans="2:17" ht="19.5" customHeight="1" thickBot="1" x14ac:dyDescent="0.3">
      <c r="B10" s="145"/>
      <c r="C10" s="82" t="str">
        <f>IF(Schedule!E8&gt;0,Schedule!E8,"")</f>
        <v/>
      </c>
      <c r="D10" s="88">
        <f>Scoring!N42</f>
        <v>0</v>
      </c>
      <c r="E10" s="89">
        <f>Scoring!N44</f>
        <v>0</v>
      </c>
      <c r="F10" s="89">
        <f>Scoring!N46</f>
        <v>0</v>
      </c>
      <c r="G10" s="90">
        <f>Scoring!N48</f>
        <v>0</v>
      </c>
      <c r="H10" s="91">
        <f>Scoring!O42</f>
        <v>0</v>
      </c>
      <c r="I10" s="87" t="str">
        <f>Scoring!Q42</f>
        <v>-</v>
      </c>
      <c r="K10" s="92" t="str">
        <f t="shared" si="1"/>
        <v>-</v>
      </c>
      <c r="L10" s="94" t="str">
        <f t="shared" si="0"/>
        <v/>
      </c>
      <c r="M10" s="95"/>
      <c r="N10" s="96"/>
      <c r="O10" s="96"/>
      <c r="P10" s="97"/>
      <c r="Q10" s="145"/>
    </row>
    <row r="11" spans="2:17" ht="19.5" customHeight="1" thickBot="1" x14ac:dyDescent="0.3">
      <c r="B11" s="145"/>
      <c r="C11" s="82" t="str">
        <f>IF(Schedule!E9&gt;0,Schedule!E9,"")</f>
        <v/>
      </c>
      <c r="D11" s="88">
        <f>Scoring!N51</f>
        <v>0</v>
      </c>
      <c r="E11" s="89">
        <f>Scoring!N53</f>
        <v>0</v>
      </c>
      <c r="F11" s="89">
        <f>Scoring!N55</f>
        <v>0</v>
      </c>
      <c r="G11" s="90">
        <f>Scoring!N57</f>
        <v>0</v>
      </c>
      <c r="H11" s="91">
        <f>Scoring!O51</f>
        <v>0</v>
      </c>
      <c r="I11" s="87" t="str">
        <f>Scoring!Q51</f>
        <v>-</v>
      </c>
      <c r="K11" s="92" t="str">
        <f t="shared" si="1"/>
        <v>-</v>
      </c>
      <c r="L11" s="94" t="str">
        <f t="shared" si="0"/>
        <v/>
      </c>
      <c r="M11" s="95"/>
      <c r="N11" s="96"/>
      <c r="O11" s="96"/>
      <c r="P11" s="97"/>
      <c r="Q11" s="145"/>
    </row>
    <row r="12" spans="2:17" ht="19.5" customHeight="1" thickBot="1" x14ac:dyDescent="0.3">
      <c r="B12" s="145"/>
      <c r="C12" s="82" t="str">
        <f>IF(Schedule!E10&gt;0,Schedule!E10,"")</f>
        <v/>
      </c>
      <c r="D12" s="88">
        <f>Scoring!N60</f>
        <v>0</v>
      </c>
      <c r="E12" s="89">
        <f>Scoring!N62</f>
        <v>0</v>
      </c>
      <c r="F12" s="89">
        <f>Scoring!N64</f>
        <v>0</v>
      </c>
      <c r="G12" s="90">
        <f>Scoring!N66</f>
        <v>0</v>
      </c>
      <c r="H12" s="91">
        <f>Scoring!O60</f>
        <v>0</v>
      </c>
      <c r="I12" s="87" t="str">
        <f>Scoring!Q60</f>
        <v>-</v>
      </c>
      <c r="K12" s="92" t="str">
        <f t="shared" si="1"/>
        <v>-</v>
      </c>
      <c r="L12" s="94" t="str">
        <f t="shared" si="0"/>
        <v/>
      </c>
      <c r="M12" s="95"/>
      <c r="N12" s="96"/>
      <c r="O12" s="96"/>
      <c r="P12" s="97"/>
      <c r="Q12" s="145"/>
    </row>
    <row r="13" spans="2:17" ht="19.5" customHeight="1" thickBot="1" x14ac:dyDescent="0.3">
      <c r="B13" s="145"/>
      <c r="C13" s="82" t="str">
        <f>IF(Schedule!E11&gt;0,Schedule!E11,"")</f>
        <v/>
      </c>
      <c r="D13" s="88">
        <f>Scoring!N69</f>
        <v>0</v>
      </c>
      <c r="E13" s="89">
        <f>Scoring!N71</f>
        <v>0</v>
      </c>
      <c r="F13" s="89">
        <f>Scoring!N73</f>
        <v>0</v>
      </c>
      <c r="G13" s="90">
        <f>Scoring!N75</f>
        <v>0</v>
      </c>
      <c r="H13" s="91">
        <f>Scoring!O69</f>
        <v>0</v>
      </c>
      <c r="I13" s="87" t="str">
        <f>Scoring!Q69</f>
        <v>-</v>
      </c>
      <c r="K13" s="92" t="str">
        <f t="shared" si="1"/>
        <v>-</v>
      </c>
      <c r="L13" s="94" t="str">
        <f t="shared" si="0"/>
        <v/>
      </c>
      <c r="M13" s="95"/>
      <c r="N13" s="96"/>
      <c r="O13" s="96"/>
      <c r="P13" s="97"/>
      <c r="Q13" s="145"/>
    </row>
    <row r="14" spans="2:17" ht="19.5" customHeight="1" thickBot="1" x14ac:dyDescent="0.3">
      <c r="B14" s="145"/>
      <c r="C14" s="82" t="str">
        <f>IF(Schedule!E12&gt;0,Schedule!E12,"")</f>
        <v/>
      </c>
      <c r="D14" s="88">
        <f>Scoring!N78</f>
        <v>0</v>
      </c>
      <c r="E14" s="89">
        <f>Scoring!N80</f>
        <v>0</v>
      </c>
      <c r="F14" s="89">
        <f>Scoring!N82</f>
        <v>0</v>
      </c>
      <c r="G14" s="90">
        <f>Scoring!N84</f>
        <v>0</v>
      </c>
      <c r="H14" s="91">
        <f>Scoring!O78</f>
        <v>0</v>
      </c>
      <c r="I14" s="87" t="str">
        <f>Scoring!Q78</f>
        <v>-</v>
      </c>
      <c r="K14" s="92" t="str">
        <f t="shared" si="1"/>
        <v>-</v>
      </c>
      <c r="L14" s="94" t="str">
        <f t="shared" si="0"/>
        <v/>
      </c>
      <c r="M14" s="95"/>
      <c r="N14" s="96"/>
      <c r="O14" s="96"/>
      <c r="P14" s="97"/>
      <c r="Q14" s="145"/>
    </row>
    <row r="15" spans="2:17" ht="19.5" customHeight="1" thickBot="1" x14ac:dyDescent="0.3">
      <c r="B15" s="145"/>
      <c r="C15" s="82" t="str">
        <f>IF(Schedule!E13&gt;0,Schedule!E13,"")</f>
        <v/>
      </c>
      <c r="D15" s="88">
        <f>Scoring!N87</f>
        <v>0</v>
      </c>
      <c r="E15" s="89">
        <f>Scoring!N89</f>
        <v>0</v>
      </c>
      <c r="F15" s="89">
        <f>Scoring!N91</f>
        <v>0</v>
      </c>
      <c r="G15" s="90">
        <f>Scoring!N93</f>
        <v>0</v>
      </c>
      <c r="H15" s="91">
        <f>Scoring!O87</f>
        <v>0</v>
      </c>
      <c r="I15" s="87" t="str">
        <f>Scoring!Q87</f>
        <v>-</v>
      </c>
      <c r="K15" s="92" t="str">
        <f t="shared" si="1"/>
        <v>-</v>
      </c>
      <c r="L15" s="94" t="str">
        <f t="shared" si="0"/>
        <v/>
      </c>
      <c r="M15" s="95"/>
      <c r="N15" s="96"/>
      <c r="O15" s="96"/>
      <c r="P15" s="97"/>
      <c r="Q15" s="145"/>
    </row>
    <row r="16" spans="2:17" ht="19.5" customHeight="1" thickBot="1" x14ac:dyDescent="0.3">
      <c r="B16" s="145"/>
      <c r="C16" s="82" t="str">
        <f>IF(Schedule!E14&gt;0,Schedule!E14,"")</f>
        <v/>
      </c>
      <c r="D16" s="88">
        <f>Scoring!N96</f>
        <v>0</v>
      </c>
      <c r="E16" s="89">
        <f>Scoring!N98</f>
        <v>0</v>
      </c>
      <c r="F16" s="89">
        <f>Scoring!N100</f>
        <v>0</v>
      </c>
      <c r="G16" s="90">
        <f>Scoring!N102</f>
        <v>0</v>
      </c>
      <c r="H16" s="91">
        <f>Scoring!O96</f>
        <v>0</v>
      </c>
      <c r="I16" s="87" t="str">
        <f>Scoring!Q96</f>
        <v>-</v>
      </c>
      <c r="K16" s="92" t="str">
        <f t="shared" si="1"/>
        <v>-</v>
      </c>
      <c r="L16" s="94" t="str">
        <f t="shared" si="0"/>
        <v/>
      </c>
      <c r="M16" s="95"/>
      <c r="N16" s="96"/>
      <c r="O16" s="96"/>
      <c r="P16" s="97"/>
      <c r="Q16" s="145"/>
    </row>
    <row r="17" spans="2:17" ht="19.5" customHeight="1" thickBot="1" x14ac:dyDescent="0.3">
      <c r="B17" s="145"/>
      <c r="C17" s="82" t="str">
        <f>IF(Schedule!E15&gt;0,Schedule!E15,"")</f>
        <v/>
      </c>
      <c r="D17" s="88">
        <f>Scoring!N105</f>
        <v>0</v>
      </c>
      <c r="E17" s="89">
        <f>Scoring!N107</f>
        <v>0</v>
      </c>
      <c r="F17" s="89">
        <f>Scoring!N109</f>
        <v>0</v>
      </c>
      <c r="G17" s="90">
        <f>Scoring!N111</f>
        <v>0</v>
      </c>
      <c r="H17" s="91">
        <f>Scoring!O105</f>
        <v>0</v>
      </c>
      <c r="I17" s="87" t="str">
        <f>Scoring!Q105</f>
        <v>-</v>
      </c>
      <c r="K17" s="92" t="str">
        <f t="shared" si="1"/>
        <v>-</v>
      </c>
      <c r="L17" s="94" t="str">
        <f t="shared" si="0"/>
        <v/>
      </c>
      <c r="M17" s="95"/>
      <c r="N17" s="96"/>
      <c r="O17" s="96"/>
      <c r="P17" s="97"/>
      <c r="Q17" s="145"/>
    </row>
    <row r="18" spans="2:17" ht="19.5" customHeight="1" thickBot="1" x14ac:dyDescent="0.3">
      <c r="B18" s="145"/>
      <c r="C18" s="82" t="str">
        <f>IF(Schedule!E16&gt;0,Schedule!E16,"")</f>
        <v/>
      </c>
      <c r="D18" s="88">
        <f>Scoring!N114</f>
        <v>0</v>
      </c>
      <c r="E18" s="89">
        <f>Scoring!N116</f>
        <v>0</v>
      </c>
      <c r="F18" s="89">
        <f>Scoring!N118</f>
        <v>0</v>
      </c>
      <c r="G18" s="90">
        <f>Scoring!N120</f>
        <v>0</v>
      </c>
      <c r="H18" s="91">
        <f>Scoring!O114</f>
        <v>0</v>
      </c>
      <c r="I18" s="87" t="str">
        <f>Scoring!Q114</f>
        <v>-</v>
      </c>
      <c r="K18" s="92" t="str">
        <f t="shared" si="1"/>
        <v>-</v>
      </c>
      <c r="L18" s="94" t="str">
        <f t="shared" si="0"/>
        <v/>
      </c>
      <c r="M18" s="95"/>
      <c r="N18" s="96"/>
      <c r="O18" s="96"/>
      <c r="P18" s="97"/>
      <c r="Q18" s="145"/>
    </row>
    <row r="19" spans="2:17" ht="19.5" customHeight="1" thickBot="1" x14ac:dyDescent="0.3">
      <c r="B19" s="145"/>
      <c r="C19" s="82" t="str">
        <f>IF(Schedule!E17&gt;0,Schedule!E17,"")</f>
        <v/>
      </c>
      <c r="D19" s="88">
        <f>Scoring!N123</f>
        <v>0</v>
      </c>
      <c r="E19" s="89">
        <f>Scoring!N125</f>
        <v>0</v>
      </c>
      <c r="F19" s="89">
        <f>Scoring!N127</f>
        <v>0</v>
      </c>
      <c r="G19" s="90">
        <f>Scoring!N129</f>
        <v>0</v>
      </c>
      <c r="H19" s="91">
        <f>Scoring!O123</f>
        <v>0</v>
      </c>
      <c r="I19" s="87" t="str">
        <f>Scoring!Q123</f>
        <v>-</v>
      </c>
      <c r="K19" s="92" t="str">
        <f t="shared" si="1"/>
        <v>-</v>
      </c>
      <c r="L19" s="94" t="str">
        <f t="shared" si="0"/>
        <v/>
      </c>
      <c r="M19" s="95"/>
      <c r="N19" s="96"/>
      <c r="O19" s="96"/>
      <c r="P19" s="97"/>
      <c r="Q19" s="145"/>
    </row>
    <row r="20" spans="2:17" ht="19.5" customHeight="1" thickBot="1" x14ac:dyDescent="0.3">
      <c r="B20" s="145"/>
      <c r="C20" s="82" t="str">
        <f>IF(Schedule!E18&gt;0,Schedule!E18,"")</f>
        <v/>
      </c>
      <c r="D20" s="88">
        <f>Scoring!N132</f>
        <v>0</v>
      </c>
      <c r="E20" s="89">
        <f>Scoring!N134</f>
        <v>0</v>
      </c>
      <c r="F20" s="89">
        <f>Scoring!N136</f>
        <v>0</v>
      </c>
      <c r="G20" s="90">
        <f>Scoring!N138</f>
        <v>0</v>
      </c>
      <c r="H20" s="91">
        <f>Scoring!O132</f>
        <v>0</v>
      </c>
      <c r="I20" s="87" t="str">
        <f>Scoring!Q132</f>
        <v>-</v>
      </c>
      <c r="K20" s="92" t="str">
        <f t="shared" si="1"/>
        <v>-</v>
      </c>
      <c r="L20" s="94" t="str">
        <f t="shared" si="0"/>
        <v/>
      </c>
      <c r="M20" s="95"/>
      <c r="N20" s="96"/>
      <c r="O20" s="96"/>
      <c r="P20" s="97"/>
      <c r="Q20" s="145"/>
    </row>
    <row r="21" spans="2:17" ht="19.5" customHeight="1" thickBot="1" x14ac:dyDescent="0.3">
      <c r="B21" s="145"/>
      <c r="C21" s="82" t="str">
        <f>IF(Schedule!E19&gt;0,Schedule!E19,"")</f>
        <v/>
      </c>
      <c r="D21" s="88">
        <f>Scoring!N141</f>
        <v>0</v>
      </c>
      <c r="E21" s="89">
        <f>Scoring!N143</f>
        <v>0</v>
      </c>
      <c r="F21" s="89">
        <f>Scoring!N145</f>
        <v>0</v>
      </c>
      <c r="G21" s="90">
        <f>Scoring!N147</f>
        <v>0</v>
      </c>
      <c r="H21" s="91">
        <f>Scoring!O141</f>
        <v>0</v>
      </c>
      <c r="I21" s="87" t="str">
        <f>Scoring!Q141</f>
        <v>-</v>
      </c>
      <c r="K21" s="92" t="str">
        <f t="shared" si="1"/>
        <v>-</v>
      </c>
      <c r="L21" s="94" t="str">
        <f t="shared" si="0"/>
        <v/>
      </c>
      <c r="M21" s="95"/>
      <c r="N21" s="96"/>
      <c r="O21" s="96"/>
      <c r="P21" s="97"/>
      <c r="Q21" s="145"/>
    </row>
    <row r="22" spans="2:17" ht="19.5" customHeight="1" thickBot="1" x14ac:dyDescent="0.3">
      <c r="B22" s="145"/>
      <c r="C22" s="82" t="str">
        <f>IF(Schedule!E20&gt;0,Schedule!E20,"")</f>
        <v/>
      </c>
      <c r="D22" s="88">
        <f>Scoring!N150</f>
        <v>0</v>
      </c>
      <c r="E22" s="89">
        <f>Scoring!N152</f>
        <v>0</v>
      </c>
      <c r="F22" s="89">
        <f>Scoring!N154</f>
        <v>0</v>
      </c>
      <c r="G22" s="90">
        <f>Scoring!N156</f>
        <v>0</v>
      </c>
      <c r="H22" s="91">
        <f>Scoring!O150</f>
        <v>0</v>
      </c>
      <c r="I22" s="87" t="str">
        <f>Scoring!Q150</f>
        <v>-</v>
      </c>
      <c r="K22" s="92" t="str">
        <f t="shared" si="1"/>
        <v>-</v>
      </c>
      <c r="L22" s="94" t="str">
        <f t="shared" si="0"/>
        <v/>
      </c>
      <c r="M22" s="95"/>
      <c r="N22" s="96"/>
      <c r="O22" s="96"/>
      <c r="P22" s="97"/>
      <c r="Q22" s="145"/>
    </row>
    <row r="23" spans="2:17" ht="19.5" customHeight="1" thickBot="1" x14ac:dyDescent="0.3">
      <c r="B23" s="145"/>
      <c r="C23" s="82" t="str">
        <f>IF(Schedule!E21&gt;0,Schedule!E21,"")</f>
        <v/>
      </c>
      <c r="D23" s="88">
        <f>Scoring!N159</f>
        <v>0</v>
      </c>
      <c r="E23" s="89">
        <f>Scoring!N161</f>
        <v>0</v>
      </c>
      <c r="F23" s="89">
        <f>Scoring!N163</f>
        <v>0</v>
      </c>
      <c r="G23" s="90">
        <f>Scoring!N165</f>
        <v>0</v>
      </c>
      <c r="H23" s="91">
        <f>Scoring!O159</f>
        <v>0</v>
      </c>
      <c r="I23" s="87" t="str">
        <f>Scoring!Q159</f>
        <v>-</v>
      </c>
      <c r="K23" s="92" t="str">
        <f t="shared" si="1"/>
        <v>-</v>
      </c>
      <c r="L23" s="94" t="str">
        <f t="shared" si="0"/>
        <v/>
      </c>
      <c r="M23" s="95"/>
      <c r="N23" s="96"/>
      <c r="O23" s="96"/>
      <c r="P23" s="97"/>
      <c r="Q23" s="145"/>
    </row>
    <row r="24" spans="2:17" ht="19.5" customHeight="1" thickBot="1" x14ac:dyDescent="0.3">
      <c r="B24" s="145"/>
      <c r="C24" s="82" t="str">
        <f>IF(Schedule!E22&gt;0,Schedule!E22,"")</f>
        <v/>
      </c>
      <c r="D24" s="88">
        <f>Scoring!N168</f>
        <v>0</v>
      </c>
      <c r="E24" s="89">
        <f>Scoring!N170</f>
        <v>0</v>
      </c>
      <c r="F24" s="89">
        <f>Scoring!N172</f>
        <v>0</v>
      </c>
      <c r="G24" s="90">
        <f>Scoring!N174</f>
        <v>0</v>
      </c>
      <c r="H24" s="91">
        <f>Scoring!O168</f>
        <v>0</v>
      </c>
      <c r="I24" s="87" t="str">
        <f>Scoring!Q168</f>
        <v>-</v>
      </c>
      <c r="K24" s="92" t="str">
        <f t="shared" si="1"/>
        <v>-</v>
      </c>
      <c r="L24" s="94" t="str">
        <f t="shared" si="0"/>
        <v/>
      </c>
      <c r="M24" s="95"/>
      <c r="N24" s="96"/>
      <c r="O24" s="96"/>
      <c r="P24" s="97"/>
      <c r="Q24" s="145"/>
    </row>
    <row r="25" spans="2:17" ht="19.5" customHeight="1" thickBot="1" x14ac:dyDescent="0.3">
      <c r="B25" s="145"/>
      <c r="C25" s="82" t="str">
        <f>IF(Schedule!E23&gt;0,Schedule!E23,"")</f>
        <v/>
      </c>
      <c r="D25" s="88">
        <f>Scoring!N177</f>
        <v>0</v>
      </c>
      <c r="E25" s="89">
        <f>Scoring!N179</f>
        <v>0</v>
      </c>
      <c r="F25" s="89">
        <f>Scoring!N181</f>
        <v>0</v>
      </c>
      <c r="G25" s="90">
        <f>Scoring!N183</f>
        <v>0</v>
      </c>
      <c r="H25" s="91">
        <f>Scoring!O177</f>
        <v>0</v>
      </c>
      <c r="I25" s="87" t="str">
        <f>Scoring!Q177</f>
        <v>-</v>
      </c>
      <c r="K25" s="92" t="str">
        <f t="shared" si="1"/>
        <v>-</v>
      </c>
      <c r="L25" s="94" t="str">
        <f t="shared" si="0"/>
        <v/>
      </c>
      <c r="M25" s="95"/>
      <c r="N25" s="96"/>
      <c r="O25" s="96"/>
      <c r="P25" s="97"/>
      <c r="Q25" s="145"/>
    </row>
    <row r="26" spans="2:17" ht="18.75" customHeight="1" x14ac:dyDescent="0.25">
      <c r="B26" s="145"/>
      <c r="C26" s="143"/>
      <c r="D26" s="145"/>
      <c r="E26" s="145"/>
      <c r="F26" s="145"/>
      <c r="G26" s="145"/>
      <c r="H26" s="133"/>
      <c r="I26" s="145"/>
      <c r="J26" s="145"/>
      <c r="K26" s="145"/>
      <c r="L26" s="145"/>
      <c r="M26" s="145"/>
      <c r="N26" s="145"/>
      <c r="O26" s="145"/>
      <c r="P26" s="145"/>
      <c r="Q26" s="145"/>
    </row>
    <row r="27" spans="2:17" ht="213" customHeight="1" x14ac:dyDescent="0.25">
      <c r="B27" s="145"/>
      <c r="C27" s="143"/>
      <c r="D27" s="145"/>
      <c r="E27" s="145"/>
      <c r="F27" s="145"/>
      <c r="G27" s="145"/>
      <c r="H27" s="133"/>
      <c r="I27" s="145"/>
      <c r="J27" s="145"/>
      <c r="K27" s="145"/>
      <c r="L27" s="145"/>
      <c r="M27" s="145"/>
      <c r="N27" s="145"/>
      <c r="O27" s="145"/>
      <c r="P27" s="145"/>
      <c r="Q27" s="145"/>
    </row>
    <row r="28" spans="2:17" ht="18.75" customHeight="1" x14ac:dyDescent="0.25">
      <c r="B28" s="145"/>
      <c r="C28" s="143"/>
      <c r="D28" s="145"/>
      <c r="E28" s="145"/>
      <c r="F28" s="145"/>
      <c r="G28" s="145"/>
      <c r="H28" s="133"/>
      <c r="I28" s="145"/>
      <c r="J28" s="145"/>
      <c r="K28" s="145"/>
      <c r="L28" s="145"/>
      <c r="M28" s="145"/>
      <c r="N28" s="145"/>
      <c r="O28" s="145"/>
      <c r="P28" s="145"/>
      <c r="Q28" s="145"/>
    </row>
    <row r="29" spans="2:17" ht="18.75" customHeight="1" thickBot="1" x14ac:dyDescent="0.3">
      <c r="B29" s="145"/>
      <c r="C29" s="143"/>
      <c r="D29" s="145"/>
      <c r="E29" s="145"/>
      <c r="F29" s="145"/>
      <c r="G29" s="145"/>
      <c r="H29" s="133"/>
      <c r="I29" s="145"/>
      <c r="J29" s="145"/>
      <c r="K29" s="145"/>
      <c r="L29" s="145"/>
      <c r="M29" s="145"/>
      <c r="N29" s="145"/>
      <c r="O29" s="145"/>
      <c r="P29" s="145"/>
      <c r="Q29" s="145"/>
    </row>
    <row r="30" spans="2:17" ht="84" customHeight="1" thickBot="1" x14ac:dyDescent="0.3">
      <c r="B30" s="145"/>
      <c r="C30" s="93" t="s">
        <v>34</v>
      </c>
      <c r="D30" s="388"/>
      <c r="E30" s="389"/>
      <c r="F30" s="389"/>
      <c r="G30" s="389"/>
      <c r="H30" s="389"/>
      <c r="I30" s="389"/>
      <c r="J30" s="389"/>
      <c r="K30" s="389"/>
      <c r="L30" s="389"/>
      <c r="M30" s="389"/>
      <c r="N30" s="389"/>
      <c r="O30" s="389"/>
      <c r="P30" s="390"/>
      <c r="Q30" s="145"/>
    </row>
    <row r="31" spans="2:17" ht="18" customHeight="1" thickBot="1" x14ac:dyDescent="0.3">
      <c r="B31" s="145"/>
      <c r="C31" s="144"/>
      <c r="D31" s="144"/>
      <c r="E31" s="144"/>
      <c r="F31" s="144"/>
      <c r="G31" s="144"/>
      <c r="H31" s="146"/>
      <c r="I31" s="144"/>
      <c r="J31" s="144"/>
      <c r="K31" s="144"/>
      <c r="L31" s="144"/>
      <c r="M31" s="144"/>
      <c r="N31" s="144"/>
      <c r="O31" s="144"/>
      <c r="P31" s="144"/>
      <c r="Q31" s="145"/>
    </row>
    <row r="32" spans="2:17" ht="29.25" customHeight="1" thickBot="1" x14ac:dyDescent="0.3">
      <c r="B32" s="145"/>
      <c r="C32" s="376" t="s">
        <v>33</v>
      </c>
      <c r="D32" s="147">
        <v>1</v>
      </c>
      <c r="E32" s="378"/>
      <c r="F32" s="379"/>
      <c r="G32" s="379"/>
      <c r="H32" s="380"/>
      <c r="I32" s="145"/>
      <c r="J32" s="144"/>
      <c r="K32" s="144"/>
      <c r="L32" s="144"/>
      <c r="M32" s="144"/>
      <c r="N32" s="144"/>
      <c r="O32" s="144"/>
      <c r="P32" s="144"/>
      <c r="Q32" s="145"/>
    </row>
    <row r="33" spans="2:17" ht="29.25" customHeight="1" thickBot="1" x14ac:dyDescent="0.3">
      <c r="B33" s="145"/>
      <c r="C33" s="377"/>
      <c r="D33" s="147">
        <v>2</v>
      </c>
      <c r="E33" s="378"/>
      <c r="F33" s="379"/>
      <c r="G33" s="379"/>
      <c r="H33" s="380"/>
      <c r="I33" s="144"/>
      <c r="J33" s="144"/>
      <c r="K33" s="144"/>
      <c r="L33" s="144"/>
      <c r="M33" s="144"/>
      <c r="N33" s="144"/>
      <c r="O33" s="144"/>
      <c r="P33" s="144"/>
      <c r="Q33" s="145"/>
    </row>
    <row r="34" spans="2:17" ht="29.25" customHeight="1" thickBot="1" x14ac:dyDescent="0.3">
      <c r="B34" s="145"/>
      <c r="C34" s="377"/>
      <c r="D34" s="147">
        <v>3</v>
      </c>
      <c r="E34" s="378"/>
      <c r="F34" s="379"/>
      <c r="G34" s="379"/>
      <c r="H34" s="380"/>
      <c r="I34" s="144"/>
      <c r="J34" s="144"/>
      <c r="K34" s="144"/>
      <c r="L34" s="145"/>
      <c r="M34" s="145"/>
      <c r="N34" s="145"/>
      <c r="O34" s="145"/>
      <c r="P34" s="145"/>
      <c r="Q34" s="145"/>
    </row>
    <row r="35" spans="2:17" ht="16.5" thickBot="1" x14ac:dyDescent="0.3">
      <c r="B35" s="145"/>
      <c r="C35" s="145"/>
      <c r="D35" s="145"/>
      <c r="E35" s="145"/>
      <c r="F35" s="145"/>
      <c r="G35" s="145"/>
      <c r="H35" s="133"/>
      <c r="I35" s="145"/>
      <c r="J35" s="145"/>
      <c r="K35" s="145"/>
      <c r="L35" s="145"/>
      <c r="M35" s="145"/>
      <c r="N35" s="145"/>
      <c r="O35" s="145"/>
      <c r="P35" s="145"/>
      <c r="Q35" s="145"/>
    </row>
    <row r="36" spans="2:17" ht="84" customHeight="1" thickBot="1" x14ac:dyDescent="0.3">
      <c r="B36" s="145"/>
      <c r="C36" s="93" t="s">
        <v>73</v>
      </c>
      <c r="D36" s="388"/>
      <c r="E36" s="389"/>
      <c r="F36" s="389"/>
      <c r="G36" s="389"/>
      <c r="H36" s="389"/>
      <c r="I36" s="389"/>
      <c r="J36" s="389"/>
      <c r="K36" s="389"/>
      <c r="L36" s="389"/>
      <c r="M36" s="389"/>
      <c r="N36" s="389"/>
      <c r="O36" s="389"/>
      <c r="P36" s="390"/>
      <c r="Q36" s="145"/>
    </row>
    <row r="37" spans="2:17" s="145" customFormat="1" ht="9.75" customHeight="1" x14ac:dyDescent="0.25">
      <c r="H37" s="133"/>
    </row>
    <row r="38" spans="2:17" hidden="1" x14ac:dyDescent="0.25"/>
    <row r="39" spans="2:17" hidden="1" x14ac:dyDescent="0.25"/>
    <row r="40" spans="2:17" hidden="1" x14ac:dyDescent="0.25"/>
    <row r="41" spans="2:17" hidden="1" x14ac:dyDescent="0.25"/>
  </sheetData>
  <sheetProtection sheet="1" selectLockedCells="1"/>
  <mergeCells count="15">
    <mergeCell ref="C2:P2"/>
    <mergeCell ref="E32:H32"/>
    <mergeCell ref="E33:H33"/>
    <mergeCell ref="C3:C5"/>
    <mergeCell ref="H3:H4"/>
    <mergeCell ref="D36:P36"/>
    <mergeCell ref="D30:P30"/>
    <mergeCell ref="K3:P3"/>
    <mergeCell ref="D3:G4"/>
    <mergeCell ref="K4:K5"/>
    <mergeCell ref="C32:C34"/>
    <mergeCell ref="E34:H34"/>
    <mergeCell ref="M4:P4"/>
    <mergeCell ref="L4:L5"/>
    <mergeCell ref="I3:I5"/>
  </mergeCells>
  <printOptions horizontalCentered="1"/>
  <pageMargins left="0.25" right="0.25" top="0.75" bottom="0.75" header="0.3" footer="0.3"/>
  <pageSetup scale="68" orientation="portrait" r:id="rId1"/>
  <headerFooter>
    <oddHeader>&amp;C&amp;"Calibri,Bold"&amp;14Iowa Department of Inspections &amp;&amp; Appeals&amp;"Calibri,Regular"&amp;11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15</vt:i4>
      </vt:variant>
    </vt:vector>
  </HeadingPairs>
  <TitlesOfParts>
    <vt:vector size="27" baseType="lpstr">
      <vt:lpstr>Instructions</vt:lpstr>
      <vt:lpstr>Inputs</vt:lpstr>
      <vt:lpstr>Timeline</vt:lpstr>
      <vt:lpstr>Screen A</vt:lpstr>
      <vt:lpstr>Screen B</vt:lpstr>
      <vt:lpstr>Schedule</vt:lpstr>
      <vt:lpstr>Questions</vt:lpstr>
      <vt:lpstr>Scoring</vt:lpstr>
      <vt:lpstr>Recommendation</vt:lpstr>
      <vt:lpstr>Salary Calculator</vt:lpstr>
      <vt:lpstr>Ref Check A</vt:lpstr>
      <vt:lpstr>Ref Check B</vt:lpstr>
      <vt:lpstr>Inputs!Print_Area</vt:lpstr>
      <vt:lpstr>Instructions!Print_Area</vt:lpstr>
      <vt:lpstr>Questions!Print_Area</vt:lpstr>
      <vt:lpstr>Recommendation!Print_Area</vt:lpstr>
      <vt:lpstr>'Salary Calculator'!Print_Area</vt:lpstr>
      <vt:lpstr>Schedule!Print_Area</vt:lpstr>
      <vt:lpstr>Scoring!Print_Area</vt:lpstr>
      <vt:lpstr>'Screen A'!Print_Area</vt:lpstr>
      <vt:lpstr>'Screen B'!Print_Area</vt:lpstr>
      <vt:lpstr>Timeline!Print_Area</vt:lpstr>
      <vt:lpstr>Schedule!Print_Titles</vt:lpstr>
      <vt:lpstr>Scoring!Print_Titles</vt:lpstr>
      <vt:lpstr>'Screen A'!Print_Titles</vt:lpstr>
      <vt:lpstr>'Screen B'!Print_Titles</vt:lpstr>
      <vt:lpstr>Timeline!Print_Titles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Baack, Aaron</dc:creator>
  <cp:lastModifiedBy>Baack, Aaron [DIA]</cp:lastModifiedBy>
  <cp:lastPrinted>2021-02-03T16:10:48Z</cp:lastPrinted>
  <dcterms:created xsi:type="dcterms:W3CDTF">2015-02-04T16:18:13Z</dcterms:created>
  <dcterms:modified xsi:type="dcterms:W3CDTF">2021-02-03T16:29:34Z</dcterms:modified>
</cp:coreProperties>
</file>