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amanda\Documents\FileCloud\Team Folders\awoltz\"/>
    </mc:Choice>
  </mc:AlternateContent>
  <xr:revisionPtr revIDLastSave="0" documentId="13_ncr:1_{EBFE4910-F305-4788-8E58-C672C97219AB}" xr6:coauthVersionLast="47" xr6:coauthVersionMax="47" xr10:uidLastSave="{00000000-0000-0000-0000-000000000000}"/>
  <bookViews>
    <workbookView xWindow="32385" yWindow="420" windowWidth="19695" windowHeight="15480" xr2:uid="{046696FF-2D98-4550-9C85-41768BDA9746}"/>
  </bookViews>
  <sheets>
    <sheet name="test" sheetId="2" r:id="rId1"/>
    <sheet name="don't mess with"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2" l="1"/>
  <c r="E7" i="2"/>
  <c r="E8" i="2" s="1"/>
  <c r="E9" i="1"/>
  <c r="E7" i="1"/>
  <c r="E8" i="1" s="1"/>
  <c r="E10" i="1" l="1"/>
  <c r="E10" i="2" a="1"/>
  <c r="E10"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<sst xmlns="http://schemas.openxmlformats.org/spreadsheetml/2006/main" count="40" uniqueCount="25">
  <si>
    <t>New or Renewal CPhT Fees</t>
  </si>
  <si>
    <t>Fee</t>
  </si>
  <si>
    <t>Expiration Date of National Certification (PTCB or NHA):</t>
  </si>
  <si>
    <t>Application with national certification expiration within 6 months (1 - 179 days)</t>
  </si>
  <si>
    <t>Application with national certification expiration in 6-12 months (180 - 366 days)</t>
  </si>
  <si>
    <t>Application with national certification expiration in 1-2 years (367 - 731 days)</t>
  </si>
  <si>
    <t>Number of Days</t>
  </si>
  <si>
    <t>Application with national certification expiration in 2-3 years (732 - 1096 days)</t>
  </si>
  <si>
    <t>Application with national certification expiration in 3-4 years (1097 - 1464 days)</t>
  </si>
  <si>
    <r>
      <t xml:space="preserve">Instructions: In the Current CPhT Expiration Date field enter the date your current CPhT registration expires.  In the Expiration Date of National Certification (PTCB or NHA) enter the current expiration date of your national certification.  This will calculate the number of days between expiration dates and calcalate the fee due for initial registration or renewal. </t>
    </r>
    <r>
      <rPr>
        <b/>
        <sz val="11"/>
        <color rgb="FFFF0000"/>
        <rFont val="Calibri"/>
        <family val="2"/>
      </rPr>
      <t xml:space="preserve"> Use the Fee Calculator for Late Renewals below or Reactivations if your registration is currently delinquent or expired.  Contact Board staff at 515-281-5944 with questions.</t>
    </r>
  </si>
  <si>
    <t>Registrations Expired within last 30 days or Reactivation Fees (includes penalty fees)</t>
  </si>
  <si>
    <t>Registration Fee</t>
  </si>
  <si>
    <t>Penalty Fee</t>
  </si>
  <si>
    <t>CALCULATOR</t>
  </si>
  <si>
    <t>Total Due*</t>
  </si>
  <si>
    <t>Penalty Fee for Application postmarked in the first month after expiration of registration.</t>
  </si>
  <si>
    <t xml:space="preserve">Reactivation Fee Application postmarked two or more months after expiration of registration </t>
  </si>
  <si>
    <t>*If total due shows as $160, this is a flat reactivation fee and the registration fee is not calculated as part of the total.</t>
  </si>
  <si>
    <t>Enter CPhT Expiration Date for Renewal or Today's Date if Initial Application:</t>
  </si>
  <si>
    <t>Total Due</t>
  </si>
  <si>
    <t>Penalty</t>
  </si>
  <si>
    <t>Registration/Reactivation Fee</t>
  </si>
  <si>
    <t>Renewal: Enter CPhT Expiration Date
Initial: Enter Today's Date</t>
  </si>
  <si>
    <r>
      <t xml:space="preserve">Instructions: For </t>
    </r>
    <r>
      <rPr>
        <b/>
        <sz val="11"/>
        <color rgb="FFFF0000"/>
        <rFont val="Calibri"/>
        <family val="2"/>
      </rPr>
      <t>RENEWALS</t>
    </r>
    <r>
      <rPr>
        <b/>
        <sz val="11"/>
        <color theme="1"/>
        <rFont val="Calibri"/>
        <family val="2"/>
      </rPr>
      <t xml:space="preserve"> enter your current CPhT expiration date field.  For</t>
    </r>
    <r>
      <rPr>
        <b/>
        <sz val="11"/>
        <color rgb="FFFF0000"/>
        <rFont val="Calibri"/>
        <family val="2"/>
      </rPr>
      <t xml:space="preserve"> INITIAL</t>
    </r>
    <r>
      <rPr>
        <b/>
        <sz val="11"/>
        <color theme="1"/>
        <rFont val="Calibri"/>
        <family val="2"/>
      </rPr>
      <t xml:space="preserve"> applicants, enter today's date.  In the Expiration Date of National Certification (PTCB or NHA) enter the current expiration date of your national certification.  This will calculate the number of days between expiration dates and calcalate the fee due for renewal or initial registration.  If your national certification expires 30 days or less after the current expiration date of the application you will need to renew your national certification prior to submission of the CPhT application. </t>
    </r>
    <r>
      <rPr>
        <b/>
        <sz val="11"/>
        <color rgb="FFFF0000"/>
        <rFont val="Calibri"/>
        <family val="2"/>
      </rPr>
      <t xml:space="preserve">  Contact Board staff at 515-281-5944 with questions.</t>
    </r>
  </si>
  <si>
    <t>Revision date 3/14/2022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</si>
</sst>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mm/dd/yyyy"/>
    <numFmt numFmtId="165" formatCode="&quot;$&quot;#,##0.00"/>
  </numFmts>
  <fonts count="16" x14ac:knownFonts="1">
    <font>
      <sz val="11"/>
      <color theme="1"/>
      <name val="Calibri"/>
      <family val="2"/>
      <scheme val="minor"/>
    </font>
    <font>
      <b/>
      <sz val="11"/>
      <color theme="1"/>
      <name val="Calibri"/>
      <family val="2"/>
    </font>
    <font>
      <b/>
      <sz val="11"/>
      <color rgb="FFFF0000"/>
      <name val="Calibri"/>
      <family val="2"/>
    </font>
    <font>
      <sz val="11"/>
      <color rgb="FF000000"/>
      <name val="Calibri"/>
      <family val="2"/>
    </font>
    <font>
      <b/>
      <sz val="10"/>
      <color rgb="FFCC0000"/>
      <name val="Calibri"/>
      <family val="2"/>
    </font>
    <font>
      <b/>
      <sz val="10"/>
      <color rgb="FF000000"/>
      <name val="Calibri"/>
      <family val="2"/>
    </font>
    <font>
      <b/>
      <sz val="10"/>
      <name val="Calibri"/>
      <family val="2"/>
    </font>
    <font>
      <sz val="8"/>
      <name val="Calibri"/>
      <family val="2"/>
      <scheme val="minor"/>
    </font>
    <font>
      <sz val="10"/>
      <color rgb="FFFF0000"/>
      <name val="Calibri"/>
      <family val="2"/>
      <scheme val="minor"/>
    </font>
    <font>
      <b/>
      <sz val="10"/>
      <color rgb="FFFF0000"/>
      <name val="Calibri"/>
      <family val="2"/>
      <scheme val="minor"/>
    </font>
    <font>
      <b/>
      <sz val="10"/>
      <color rgb="FFFF0000"/>
      <name val="Calibri"/>
      <family val="2"/>
    </font>
    <font>
      <b/>
      <sz val="10"/>
      <color theme="1"/>
      <name val="Calibri"/>
      <family val="2"/>
      <scheme val="minor"/>
    </font>
    <font>
      <b/>
      <sz val="10"/>
      <color theme="7" tint="-0.249977111117893"/>
      <name val="Calibri"/>
      <family val="2"/>
    </font>
    <font>
      <b/>
      <sz val="10"/>
      <color rgb="FFC00000"/>
      <name val="Calibri"/>
      <family val="2"/>
    </font>
    <font>
      <b/>
      <sz val="11"/>
      <color rgb="FFC00000"/>
      <name val="Calibri"/>
      <family val="2"/>
    </font>
    <font>
      <b/>
      <sz val="10"/>
      <color rgb="FFC0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rgb="FF000000"/>
      </top>
      <bottom style="thin">
        <color indexed="64"/>
      </bottom>
      <diagonal/>
    </border>
  </borders>
  <cellStyleXfs count="1">
    <xf numFmtId="0" fontId="0" fillId="0" borderId="0"/>
  </cellStyleXfs>
  <cellXfs count="63">
    <xf numFmtId="0" fontId="0" fillId="0" borderId="0" xfId="0"/>
    <xf numFmtId="0" fontId="1" fillId="0" borderId="1" xfId="0" applyFont="1" applyBorder="1" applyAlignment="1">
      <alignment horizontal="center"/>
    </xf>
    <xf numFmtId="0" fontId="3" fillId="0" borderId="0" xfId="0" applyFont="1" applyProtection="1">
      <protection locked="0"/>
    </xf>
    <xf numFmtId="0" fontId="4" fillId="0" borderId="1" xfId="0" applyFont="1" applyBorder="1" applyAlignment="1" applyProtection="1">
      <alignment horizontal="center" wrapText="1"/>
      <protection locked="0"/>
    </xf>
    <xf numFmtId="0" fontId="4" fillId="0" borderId="1" xfId="0" applyFont="1" applyBorder="1" applyAlignment="1">
      <alignment horizontal="center" wrapText="1"/>
    </xf>
    <xf numFmtId="8" fontId="5" fillId="0" borderId="3" xfId="0" applyNumberFormat="1" applyFont="1" applyBorder="1" applyAlignment="1">
      <alignment horizontal="right" vertical="center" wrapText="1"/>
    </xf>
    <xf numFmtId="14" fontId="6" fillId="0" borderId="1" xfId="0" applyNumberFormat="1" applyFont="1" applyBorder="1" applyAlignment="1" applyProtection="1">
      <alignment horizontal="center"/>
      <protection locked="0"/>
    </xf>
    <xf numFmtId="164" fontId="6" fillId="0" borderId="1" xfId="0" applyNumberFormat="1" applyFont="1" applyBorder="1" applyAlignment="1" applyProtection="1">
      <alignment horizontal="center"/>
      <protection locked="0"/>
    </xf>
    <xf numFmtId="8" fontId="5" fillId="0" borderId="5" xfId="0" applyNumberFormat="1" applyFont="1" applyBorder="1" applyAlignment="1">
      <alignment vertical="center" wrapText="1"/>
    </xf>
    <xf numFmtId="0" fontId="0" fillId="0" borderId="0" xfId="0" applyAlignment="1">
      <alignment horizontal="center"/>
    </xf>
    <xf numFmtId="0" fontId="0" fillId="0" borderId="0" xfId="0" applyAlignment="1">
      <alignment vertical="center"/>
    </xf>
    <xf numFmtId="14" fontId="0" fillId="0" borderId="0" xfId="0" applyNumberFormat="1"/>
    <xf numFmtId="0" fontId="4" fillId="0" borderId="6" xfId="0" applyFont="1" applyBorder="1" applyAlignment="1">
      <alignment horizontal="center"/>
    </xf>
    <xf numFmtId="0" fontId="4" fillId="0" borderId="6" xfId="0" applyFont="1" applyFill="1" applyBorder="1" applyAlignment="1">
      <alignment horizontal="center"/>
    </xf>
    <xf numFmtId="165" fontId="4" fillId="0" borderId="6" xfId="0" applyNumberFormat="1" applyFont="1" applyFill="1" applyBorder="1" applyAlignment="1">
      <alignment horizontal="center"/>
    </xf>
    <xf numFmtId="0" fontId="9" fillId="0" borderId="6" xfId="0" applyFont="1" applyBorder="1" applyAlignment="1">
      <alignment horizontal="center"/>
    </xf>
    <xf numFmtId="165" fontId="9" fillId="0" borderId="6" xfId="0" applyNumberFormat="1" applyFont="1" applyBorder="1" applyAlignment="1">
      <alignment horizontal="center"/>
    </xf>
    <xf numFmtId="0" fontId="10" fillId="2" borderId="6" xfId="0" applyFont="1" applyFill="1" applyBorder="1" applyAlignment="1">
      <alignment horizontal="center"/>
    </xf>
    <xf numFmtId="165" fontId="10" fillId="2" borderId="6" xfId="0" applyNumberFormat="1" applyFont="1" applyFill="1" applyBorder="1" applyAlignment="1">
      <alignment horizontal="center"/>
    </xf>
    <xf numFmtId="0" fontId="1" fillId="0" borderId="6" xfId="0" applyFont="1" applyBorder="1" applyAlignment="1">
      <alignment horizontal="center"/>
    </xf>
    <xf numFmtId="8" fontId="5" fillId="0" borderId="6" xfId="0" applyNumberFormat="1" applyFont="1" applyBorder="1" applyAlignment="1">
      <alignment horizontal="right" vertical="center" wrapText="1"/>
    </xf>
    <xf numFmtId="0" fontId="5" fillId="0" borderId="6" xfId="0" applyFont="1" applyBorder="1" applyAlignment="1">
      <alignment vertical="center" wrapText="1"/>
    </xf>
    <xf numFmtId="8" fontId="5" fillId="0" borderId="6" xfId="0" applyNumberFormat="1" applyFont="1" applyBorder="1" applyAlignment="1">
      <alignment vertical="center" wrapText="1"/>
    </xf>
    <xf numFmtId="0" fontId="11" fillId="0" borderId="6" xfId="0" applyFont="1" applyBorder="1" applyAlignment="1">
      <alignment wrapText="1"/>
    </xf>
    <xf numFmtId="0" fontId="12" fillId="0" borderId="1" xfId="0" applyFont="1" applyBorder="1" applyAlignment="1">
      <alignment horizontal="left"/>
    </xf>
    <xf numFmtId="0" fontId="5" fillId="0" borderId="2" xfId="0" applyFont="1" applyBorder="1" applyAlignment="1">
      <alignment vertical="top" wrapText="1"/>
    </xf>
    <xf numFmtId="0" fontId="5" fillId="0" borderId="4" xfId="0" applyFont="1" applyBorder="1" applyAlignment="1">
      <alignment vertical="top" wrapText="1"/>
    </xf>
    <xf numFmtId="0" fontId="12" fillId="0" borderId="6" xfId="0" applyFont="1" applyBorder="1" applyAlignment="1">
      <alignment horizontal="left" wrapText="1"/>
    </xf>
    <xf numFmtId="0" fontId="0" fillId="0" borderId="0" xfId="0" applyProtection="1">
      <protection locked="0"/>
    </xf>
    <xf numFmtId="0" fontId="0" fillId="0" borderId="0" xfId="0" applyAlignment="1" applyProtection="1">
      <alignment vertical="center"/>
      <protection locked="0"/>
    </xf>
    <xf numFmtId="14" fontId="0" fillId="0" borderId="0" xfId="0" applyNumberFormat="1" applyProtection="1">
      <protection locked="0"/>
    </xf>
    <xf numFmtId="0" fontId="3" fillId="0" borderId="0" xfId="0" applyFont="1" applyProtection="1"/>
    <xf numFmtId="0" fontId="0" fillId="0" borderId="0" xfId="0" applyProtection="1"/>
    <xf numFmtId="0" fontId="0" fillId="0" borderId="0" xfId="0" applyAlignment="1" applyProtection="1">
      <alignment horizontal="center"/>
    </xf>
    <xf numFmtId="0" fontId="8" fillId="0" borderId="0" xfId="0" applyFont="1" applyBorder="1" applyAlignment="1" applyProtection="1">
      <alignment wrapText="1"/>
    </xf>
    <xf numFmtId="0" fontId="12" fillId="0" borderId="1" xfId="0" applyFont="1" applyBorder="1" applyAlignment="1" applyProtection="1">
      <alignment horizontal="left"/>
    </xf>
    <xf numFmtId="0" fontId="1" fillId="0" borderId="1" xfId="0" applyFont="1" applyBorder="1" applyAlignment="1" applyProtection="1">
      <alignment horizontal="center"/>
    </xf>
    <xf numFmtId="0" fontId="5" fillId="0" borderId="2" xfId="0" applyFont="1" applyBorder="1" applyAlignment="1" applyProtection="1">
      <alignment vertical="top" wrapText="1"/>
    </xf>
    <xf numFmtId="8" fontId="5" fillId="0" borderId="3" xfId="0" applyNumberFormat="1" applyFont="1" applyBorder="1" applyAlignment="1" applyProtection="1">
      <alignment horizontal="right" vertical="center" wrapText="1"/>
    </xf>
    <xf numFmtId="0" fontId="5" fillId="0" borderId="4" xfId="0" applyFont="1" applyBorder="1" applyAlignment="1" applyProtection="1">
      <alignment vertical="top" wrapText="1"/>
    </xf>
    <xf numFmtId="8" fontId="5" fillId="0" borderId="5" xfId="0" applyNumberFormat="1" applyFont="1" applyBorder="1" applyAlignment="1" applyProtection="1">
      <alignment vertical="center" wrapText="1"/>
    </xf>
    <xf numFmtId="0" fontId="12" fillId="0" borderId="6" xfId="0" applyFont="1" applyBorder="1" applyAlignment="1" applyProtection="1">
      <alignment horizontal="left" wrapText="1"/>
    </xf>
    <xf numFmtId="0" fontId="1" fillId="0" borderId="6" xfId="0" applyFont="1" applyBorder="1" applyAlignment="1" applyProtection="1">
      <alignment horizontal="center"/>
    </xf>
    <xf numFmtId="0" fontId="11" fillId="0" borderId="6" xfId="0" applyFont="1" applyBorder="1" applyAlignment="1" applyProtection="1">
      <alignment wrapText="1"/>
    </xf>
    <xf numFmtId="8" fontId="5" fillId="0" borderId="6" xfId="0" applyNumberFormat="1" applyFont="1" applyBorder="1" applyAlignment="1" applyProtection="1">
      <alignment horizontal="right" vertical="center" wrapText="1"/>
    </xf>
    <xf numFmtId="0" fontId="5" fillId="0" borderId="6" xfId="0" applyFont="1" applyBorder="1" applyAlignment="1" applyProtection="1">
      <alignment vertical="center" wrapText="1"/>
    </xf>
    <xf numFmtId="8" fontId="5" fillId="0" borderId="6" xfId="0" applyNumberFormat="1" applyFont="1" applyBorder="1" applyAlignment="1" applyProtection="1">
      <alignment vertical="center" wrapText="1"/>
    </xf>
    <xf numFmtId="0" fontId="1" fillId="0" borderId="0" xfId="0" applyFont="1" applyAlignment="1" applyProtection="1">
      <alignment horizontal="center" wrapText="1"/>
    </xf>
    <xf numFmtId="0" fontId="1" fillId="0" borderId="0" xfId="0" applyFont="1" applyAlignment="1">
      <alignment horizontal="center" wrapText="1"/>
    </xf>
    <xf numFmtId="0" fontId="1" fillId="0" borderId="7" xfId="0" applyFont="1" applyBorder="1" applyAlignment="1" applyProtection="1">
      <alignment horizontal="center"/>
      <protection locked="0"/>
    </xf>
    <xf numFmtId="0" fontId="8" fillId="0" borderId="0" xfId="0" applyFont="1" applyBorder="1" applyAlignment="1">
      <alignment horizontal="center" wrapText="1"/>
    </xf>
    <xf numFmtId="0" fontId="7" fillId="0" borderId="0" xfId="0" applyFont="1" applyBorder="1" applyAlignment="1" applyProtection="1">
      <alignment horizontal="right" wrapText="1"/>
    </xf>
    <xf numFmtId="0" fontId="13" fillId="0" borderId="1" xfId="0" applyFont="1" applyBorder="1" applyAlignment="1" applyProtection="1">
      <alignment horizontal="center" wrapText="1"/>
    </xf>
    <xf numFmtId="14" fontId="13" fillId="3" borderId="1" xfId="0" applyNumberFormat="1" applyFont="1" applyFill="1" applyBorder="1" applyAlignment="1" applyProtection="1">
      <alignment horizontal="center"/>
      <protection locked="0"/>
    </xf>
    <xf numFmtId="164" fontId="13" fillId="3" borderId="1" xfId="0" applyNumberFormat="1" applyFont="1" applyFill="1" applyBorder="1" applyAlignment="1" applyProtection="1">
      <alignment horizontal="center"/>
      <protection locked="0"/>
    </xf>
    <xf numFmtId="0" fontId="14" fillId="0" borderId="7" xfId="0" applyFont="1" applyBorder="1" applyAlignment="1" applyProtection="1">
      <alignment horizontal="center"/>
    </xf>
    <xf numFmtId="0" fontId="13" fillId="0" borderId="6" xfId="0" applyFont="1" applyBorder="1" applyAlignment="1" applyProtection="1">
      <alignment horizontal="center"/>
    </xf>
    <xf numFmtId="0" fontId="13" fillId="0" borderId="6" xfId="0" applyFont="1" applyFill="1" applyBorder="1" applyAlignment="1" applyProtection="1">
      <alignment horizontal="center" wrapText="1"/>
    </xf>
    <xf numFmtId="165" fontId="13" fillId="0" borderId="6" xfId="0" applyNumberFormat="1" applyFont="1" applyFill="1" applyBorder="1" applyAlignment="1" applyProtection="1">
      <alignment horizontal="center"/>
    </xf>
    <xf numFmtId="0" fontId="15" fillId="0" borderId="6" xfId="0" applyFont="1" applyBorder="1" applyAlignment="1" applyProtection="1">
      <alignment horizontal="center"/>
    </xf>
    <xf numFmtId="165" fontId="15" fillId="0" borderId="6" xfId="0" applyNumberFormat="1" applyFont="1" applyBorder="1" applyAlignment="1" applyProtection="1">
      <alignment horizontal="center"/>
    </xf>
    <xf numFmtId="0" fontId="13" fillId="2" borderId="6" xfId="0" applyFont="1" applyFill="1" applyBorder="1" applyAlignment="1" applyProtection="1">
      <alignment horizontal="center"/>
    </xf>
    <xf numFmtId="165" fontId="13" fillId="2" borderId="6" xfId="0" applyNumberFormat="1" applyFont="1" applyFill="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4DD33-AB87-481E-886E-5BBEC42EFCAD}">
  <dimension ref="A1:I14"/>
  <sheetViews>
    <sheetView showGridLines="0" tabSelected="1" workbookViewId="0">
      <selection activeCell="D5" sqref="D5"/>
    </sheetView>
  </sheetViews>
  <sheetFormatPr defaultColWidth="0" defaultRowHeight="15" zeroHeight="1" x14ac:dyDescent="0.25"/>
  <cols>
    <col min="1" max="1" width="54.5703125" customWidth="1"/>
    <col min="2" max="2" width="9.140625" customWidth="1"/>
    <col min="3" max="3" width="8.42578125" customWidth="1"/>
    <col min="4" max="4" width="21.5703125" style="28" customWidth="1"/>
    <col min="5" max="5" width="38.140625" style="28" customWidth="1"/>
    <col min="6" max="8" width="9.140625" hidden="1" customWidth="1"/>
    <col min="9" max="9" width="0" hidden="1" customWidth="1"/>
    <col min="10" max="16384" width="9.140625" hidden="1"/>
  </cols>
  <sheetData>
    <row r="1" spans="1:9" ht="26.25" customHeight="1" x14ac:dyDescent="0.25">
      <c r="A1" s="47" t="s">
        <v>23</v>
      </c>
      <c r="B1" s="47"/>
      <c r="C1" s="47"/>
      <c r="D1" s="47"/>
      <c r="E1" s="47"/>
      <c r="I1">
        <v>1</v>
      </c>
    </row>
    <row r="2" spans="1:9" ht="22.5" customHeight="1" x14ac:dyDescent="0.25">
      <c r="A2" s="47"/>
      <c r="B2" s="47"/>
      <c r="C2" s="47"/>
      <c r="D2" s="47"/>
      <c r="E2" s="47"/>
      <c r="I2">
        <v>179</v>
      </c>
    </row>
    <row r="3" spans="1:9" ht="32.25" customHeight="1" x14ac:dyDescent="0.25">
      <c r="A3" s="47"/>
      <c r="B3" s="47"/>
      <c r="C3" s="47"/>
      <c r="D3" s="47"/>
      <c r="E3" s="47"/>
      <c r="I3">
        <v>180</v>
      </c>
    </row>
    <row r="4" spans="1:9" ht="43.5" customHeight="1" thickBot="1" x14ac:dyDescent="0.3">
      <c r="A4" s="35" t="s">
        <v>0</v>
      </c>
      <c r="B4" s="36" t="s">
        <v>1</v>
      </c>
      <c r="C4" s="31"/>
      <c r="D4" s="52" t="s">
        <v>22</v>
      </c>
      <c r="E4" s="52" t="s">
        <v>2</v>
      </c>
      <c r="I4">
        <v>366</v>
      </c>
    </row>
    <row r="5" spans="1:9" ht="26.25" thickBot="1" x14ac:dyDescent="0.3">
      <c r="A5" s="37" t="s">
        <v>3</v>
      </c>
      <c r="B5" s="38">
        <v>0</v>
      </c>
      <c r="C5" s="31"/>
      <c r="D5" s="53"/>
      <c r="E5" s="54"/>
      <c r="I5">
        <v>367</v>
      </c>
    </row>
    <row r="6" spans="1:9" ht="26.25" thickBot="1" x14ac:dyDescent="0.3">
      <c r="A6" s="39" t="s">
        <v>4</v>
      </c>
      <c r="B6" s="40">
        <v>10</v>
      </c>
      <c r="C6" s="31"/>
      <c r="D6" s="55" t="s">
        <v>13</v>
      </c>
      <c r="E6" s="55"/>
      <c r="I6">
        <v>731</v>
      </c>
    </row>
    <row r="7" spans="1:9" ht="26.25" thickBot="1" x14ac:dyDescent="0.3">
      <c r="A7" s="39" t="s">
        <v>5</v>
      </c>
      <c r="B7" s="40">
        <v>20</v>
      </c>
      <c r="C7" s="31"/>
      <c r="D7" s="56" t="s">
        <v>6</v>
      </c>
      <c r="E7" s="56">
        <f>DATEDIF(D5,E5,"d")</f>
        <v>0</v>
      </c>
      <c r="I7">
        <v>732</v>
      </c>
    </row>
    <row r="8" spans="1:9" ht="27" thickBot="1" x14ac:dyDescent="0.3">
      <c r="A8" s="39" t="s">
        <v>7</v>
      </c>
      <c r="B8" s="40">
        <v>40</v>
      </c>
      <c r="C8" s="31"/>
      <c r="D8" s="57" t="s">
        <v>21</v>
      </c>
      <c r="E8" s="58">
        <f ca="1">IF(AND(ISBLANK(D5),ISBLANK(E5)),B5,IF(D5&lt;=TODAY()-31,B12,IF(AND(E7&gt;=I1,E7&lt;=I2),B5,IF(AND(E7&gt;=I3,E7&lt;=I4),B6,IF(AND(E7&gt;=I5,E7&lt;=I6),B7,IF(AND(E7&gt;=I7,E7&lt;=I8),B8,IF(AND(E7&gt;=I9,E7&lt;=I10),B9,)))))))</f>
        <v>0</v>
      </c>
      <c r="I8">
        <v>1096</v>
      </c>
    </row>
    <row r="9" spans="1:9" ht="26.25" thickBot="1" x14ac:dyDescent="0.3">
      <c r="A9" s="39" t="s">
        <v>8</v>
      </c>
      <c r="B9" s="40">
        <v>60</v>
      </c>
      <c r="C9" s="31"/>
      <c r="D9" s="59" t="s">
        <v>20</v>
      </c>
      <c r="E9" s="60">
        <f ca="1">IF(AND(ISBLANK(D5),ISBLANK(E5)),B5,IF(AND(D5&lt;=TODAY()-1,D5&gt;=TODAY()-30),B11,IF(D5&lt;=TODAY()-31,B5,B5)))</f>
        <v>0</v>
      </c>
      <c r="I9">
        <v>1097</v>
      </c>
    </row>
    <row r="10" spans="1:9" ht="26.25" x14ac:dyDescent="0.25">
      <c r="A10" s="41" t="s">
        <v>10</v>
      </c>
      <c r="B10" s="42" t="s">
        <v>1</v>
      </c>
      <c r="C10" s="32"/>
      <c r="D10" s="61" t="s">
        <v>19</v>
      </c>
      <c r="E10" s="62" cm="1">
        <f t="array" aca="1" ref="E10" ca="1">_xlfn.IFS(E9=B5,E8,E9=B11,E8+E9,E9=B12,B12,E9=B5,E9+E8)</f>
        <v>0</v>
      </c>
      <c r="I10">
        <v>1464</v>
      </c>
    </row>
    <row r="11" spans="1:9" ht="26.25" x14ac:dyDescent="0.25">
      <c r="A11" s="43" t="s">
        <v>15</v>
      </c>
      <c r="B11" s="44">
        <v>40</v>
      </c>
      <c r="C11" s="33"/>
      <c r="D11" s="34"/>
      <c r="E11" s="34"/>
    </row>
    <row r="12" spans="1:9" ht="25.5" x14ac:dyDescent="0.25">
      <c r="A12" s="45" t="s">
        <v>16</v>
      </c>
      <c r="B12" s="46">
        <v>160</v>
      </c>
      <c r="C12" s="31"/>
      <c r="D12" s="34"/>
      <c r="E12" s="51" t="s">
        <v>24</v>
      </c>
    </row>
    <row r="13" spans="1:9" hidden="1" x14ac:dyDescent="0.25">
      <c r="C13" s="2"/>
      <c r="D13" s="29"/>
      <c r="E13" s="30"/>
    </row>
    <row r="14" spans="1:9" hidden="1" x14ac:dyDescent="0.25">
      <c r="D14" s="30"/>
    </row>
  </sheetData>
  <sheetProtection algorithmName="SHA-512" hashValue="IhFav5HrY6YdDo5SjqT1HLwRuPYN5fCrQI9mTp2mdU4RubkQKzibtYtduPrs6KICBDzDFevc9a1Stb5I9XPMOw==" saltValue="PiGKoKOv1UXd7aC+dLZo3A==" spinCount="100000" sheet="1" selectLockedCells="1"/>
  <mergeCells count="2">
    <mergeCell ref="A1:E3"/>
    <mergeCell ref="D6:E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79F3-724E-4EDC-90CF-DF72E0063663}">
  <dimension ref="A1:I18"/>
  <sheetViews>
    <sheetView workbookViewId="0">
      <selection activeCell="I1" sqref="I1:I10"/>
    </sheetView>
  </sheetViews>
  <sheetFormatPr defaultRowHeight="15" x14ac:dyDescent="0.25"/>
  <cols>
    <col min="1" max="1" width="64.28515625" customWidth="1"/>
    <col min="4" max="5" width="19.7109375" customWidth="1"/>
    <col min="8" max="8" width="9.28515625" customWidth="1"/>
    <col min="9" max="9" width="12.5703125" customWidth="1"/>
  </cols>
  <sheetData>
    <row r="1" spans="1:9" x14ac:dyDescent="0.25">
      <c r="A1" s="48" t="s">
        <v>9</v>
      </c>
      <c r="B1" s="48"/>
      <c r="C1" s="48"/>
      <c r="D1" s="48"/>
      <c r="E1" s="48"/>
      <c r="I1">
        <v>1</v>
      </c>
    </row>
    <row r="2" spans="1:9" ht="15" customHeight="1" x14ac:dyDescent="0.25">
      <c r="A2" s="48"/>
      <c r="B2" s="48"/>
      <c r="C2" s="48"/>
      <c r="D2" s="48"/>
      <c r="E2" s="48"/>
      <c r="I2">
        <v>179</v>
      </c>
    </row>
    <row r="3" spans="1:9" ht="40.5" customHeight="1" x14ac:dyDescent="0.25">
      <c r="A3" s="48"/>
      <c r="B3" s="48"/>
      <c r="C3" s="48"/>
      <c r="D3" s="48"/>
      <c r="E3" s="48"/>
      <c r="I3">
        <v>180</v>
      </c>
    </row>
    <row r="4" spans="1:9" ht="52.5" thickBot="1" x14ac:dyDescent="0.3">
      <c r="A4" s="24" t="s">
        <v>0</v>
      </c>
      <c r="B4" s="1" t="s">
        <v>1</v>
      </c>
      <c r="C4" s="2"/>
      <c r="D4" s="3" t="s">
        <v>18</v>
      </c>
      <c r="E4" s="4" t="s">
        <v>2</v>
      </c>
      <c r="I4">
        <v>366</v>
      </c>
    </row>
    <row r="5" spans="1:9" ht="26.25" thickBot="1" x14ac:dyDescent="0.3">
      <c r="A5" s="25" t="s">
        <v>3</v>
      </c>
      <c r="B5" s="5">
        <v>0</v>
      </c>
      <c r="C5" s="2"/>
      <c r="D5" s="6"/>
      <c r="E5" s="7"/>
      <c r="I5">
        <v>367</v>
      </c>
    </row>
    <row r="6" spans="1:9" ht="26.25" thickBot="1" x14ac:dyDescent="0.3">
      <c r="A6" s="26" t="s">
        <v>4</v>
      </c>
      <c r="B6" s="8">
        <v>10</v>
      </c>
      <c r="C6" s="2"/>
      <c r="D6" s="49" t="s">
        <v>13</v>
      </c>
      <c r="E6" s="49"/>
      <c r="I6">
        <v>731</v>
      </c>
    </row>
    <row r="7" spans="1:9" ht="15.75" thickBot="1" x14ac:dyDescent="0.3">
      <c r="A7" s="26" t="s">
        <v>5</v>
      </c>
      <c r="B7" s="8">
        <v>20</v>
      </c>
      <c r="C7" s="2"/>
      <c r="D7" s="12" t="s">
        <v>6</v>
      </c>
      <c r="E7" s="12">
        <f>DATEDIF(D5,E5,"d")</f>
        <v>0</v>
      </c>
      <c r="I7">
        <v>732</v>
      </c>
    </row>
    <row r="8" spans="1:9" ht="15.75" thickBot="1" x14ac:dyDescent="0.3">
      <c r="A8" s="26" t="s">
        <v>7</v>
      </c>
      <c r="B8" s="8">
        <v>40</v>
      </c>
      <c r="C8" s="2"/>
      <c r="D8" s="13" t="s">
        <v>11</v>
      </c>
      <c r="E8" s="14">
        <f>IF(AND(E7&gt;=I1,E7&lt;=I2),B5,IF(AND(E7&gt;=I3,E7&lt;=I4),B6,IF(AND(E7&gt;=I5,E7&lt;=I6),B7,IF(AND(E7&gt;=I7,E7&lt;=I8),B8,IF(AND(E7&gt;=I9,E7&lt;=I10),B9,)))))</f>
        <v>0</v>
      </c>
      <c r="I8">
        <v>1096</v>
      </c>
    </row>
    <row r="9" spans="1:9" ht="26.25" thickBot="1" x14ac:dyDescent="0.3">
      <c r="A9" s="26" t="s">
        <v>8</v>
      </c>
      <c r="B9" s="8">
        <v>60</v>
      </c>
      <c r="C9" s="2"/>
      <c r="D9" s="15" t="s">
        <v>12</v>
      </c>
      <c r="E9" s="16">
        <f ca="1">IF(AND(ISBLANK(D5),ISBLANK(E5)),B5,IF(AND(D5&lt;=TODAY()-1,D5&gt;=TODAY()-30),B13,IF(D5&lt;=TODAY()-31,B14,B13)))</f>
        <v>0</v>
      </c>
      <c r="I9">
        <v>1097</v>
      </c>
    </row>
    <row r="10" spans="1:9" x14ac:dyDescent="0.25">
      <c r="D10" s="17" t="s">
        <v>14</v>
      </c>
      <c r="E10" s="18">
        <f ca="1">IF(E9=B14,B14,(E8+E9))</f>
        <v>0</v>
      </c>
      <c r="I10">
        <v>1464</v>
      </c>
    </row>
    <row r="11" spans="1:9" x14ac:dyDescent="0.25">
      <c r="A11" s="9"/>
      <c r="B11" s="9"/>
      <c r="C11" s="9"/>
      <c r="D11" s="50" t="s">
        <v>17</v>
      </c>
      <c r="E11" s="50"/>
    </row>
    <row r="12" spans="1:9" ht="26.25" x14ac:dyDescent="0.25">
      <c r="A12" s="27" t="s">
        <v>10</v>
      </c>
      <c r="B12" s="19" t="s">
        <v>1</v>
      </c>
      <c r="C12" s="2"/>
      <c r="D12" s="50"/>
      <c r="E12" s="50"/>
    </row>
    <row r="13" spans="1:9" ht="26.25" x14ac:dyDescent="0.25">
      <c r="A13" s="23" t="s">
        <v>15</v>
      </c>
      <c r="B13" s="20">
        <v>40</v>
      </c>
      <c r="C13" s="2"/>
      <c r="D13" s="10"/>
      <c r="E13" s="11"/>
    </row>
    <row r="14" spans="1:9" ht="25.5" x14ac:dyDescent="0.25">
      <c r="A14" s="21" t="s">
        <v>16</v>
      </c>
      <c r="B14" s="22">
        <v>160</v>
      </c>
      <c r="D14" s="11"/>
    </row>
    <row r="18" spans="1:1" x14ac:dyDescent="0.25">
      <c r="A18" s="11"/>
    </row>
  </sheetData>
  <mergeCells count="3">
    <mergeCell ref="A1:E3"/>
    <mergeCell ref="D6:E6"/>
    <mergeCell ref="D11:E12"/>
  </mergeCells>
  <phoneticPr fontId="7"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test</vt:lpstr>
      <vt:lpstr>don't mess with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Woltz, Amanda [IBPE]</dc:creator>
  <cp:lastModifiedBy>Woltz, Amanda [IBPE]</cp:lastModifiedBy>
  <dcterms:created xsi:type="dcterms:W3CDTF">2022-02-07T18:40:09Z</dcterms:created>
  <dcterms:modified xsi:type="dcterms:W3CDTF">2022-03-14T16:55:45Z</dcterms:modified>
</cp:coreProperties>
</file>